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vak\Desktop\НАКАЗИ 2023\"/>
    </mc:Choice>
  </mc:AlternateContent>
  <bookViews>
    <workbookView xWindow="0" yWindow="0" windowWidth="28800" windowHeight="11835"/>
  </bookViews>
  <sheets>
    <sheet name="ПЛ" sheetId="1" r:id="rId1"/>
  </sheets>
  <definedNames>
    <definedName name="_xlnm._FilterDatabase" localSheetId="0" hidden="1">ПЛ!$A$20:$W$361</definedName>
    <definedName name="_xlnm.Print_Titles" localSheetId="0">ПЛ!$23:$23</definedName>
    <definedName name="_xlnm.Print_Area" localSheetId="0">ПЛ!$A$1:$Y$427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23" i="1" l="1"/>
  <c r="W423" i="1"/>
  <c r="V423" i="1"/>
  <c r="T423" i="1"/>
  <c r="R423" i="1"/>
  <c r="P423" i="1"/>
  <c r="O423" i="1"/>
  <c r="N423" i="1"/>
  <c r="M423" i="1"/>
  <c r="L423" i="1"/>
  <c r="H423" i="1"/>
  <c r="G423" i="1"/>
  <c r="F423" i="1"/>
  <c r="D423" i="1"/>
  <c r="Q144" i="1"/>
  <c r="Q145" i="1" s="1"/>
  <c r="M144" i="1"/>
  <c r="M145" i="1" s="1"/>
  <c r="L144" i="1"/>
  <c r="L145" i="1" s="1"/>
  <c r="K144" i="1"/>
  <c r="K145" i="1" s="1"/>
  <c r="I144" i="1"/>
  <c r="I145" i="1" s="1"/>
  <c r="H144" i="1"/>
  <c r="H145" i="1" s="1"/>
  <c r="G144" i="1"/>
  <c r="G145" i="1" s="1"/>
  <c r="E144" i="1"/>
  <c r="E145" i="1" s="1"/>
  <c r="C144" i="1"/>
  <c r="C145" i="1" s="1"/>
  <c r="A131" i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23" i="1"/>
  <c r="A124" i="1" s="1"/>
  <c r="A125" i="1" s="1"/>
  <c r="A126" i="1" s="1"/>
  <c r="A127" i="1" s="1"/>
  <c r="A128" i="1" s="1"/>
  <c r="A129" i="1" s="1"/>
  <c r="A119" i="1"/>
  <c r="A120" i="1" s="1"/>
  <c r="A121" i="1" s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I93" i="1"/>
  <c r="C424" i="1" l="1"/>
  <c r="K82" i="1"/>
  <c r="X422" i="1"/>
  <c r="W422" i="1"/>
  <c r="V422" i="1"/>
  <c r="T422" i="1"/>
  <c r="S422" i="1"/>
  <c r="R422" i="1"/>
  <c r="P422" i="1"/>
  <c r="O422" i="1"/>
  <c r="N422" i="1"/>
  <c r="M422" i="1"/>
  <c r="L422" i="1"/>
  <c r="J422" i="1"/>
  <c r="D422" i="1"/>
  <c r="Q420" i="1"/>
  <c r="Q421" i="1" s="1"/>
  <c r="L420" i="1"/>
  <c r="L421" i="1" s="1"/>
  <c r="K420" i="1"/>
  <c r="I420" i="1"/>
  <c r="F420" i="1"/>
  <c r="F421" i="1" s="1"/>
  <c r="E420" i="1"/>
  <c r="E421" i="1" s="1"/>
  <c r="C420" i="1"/>
  <c r="C421" i="1" s="1"/>
  <c r="A380" i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K379" i="1"/>
  <c r="I379" i="1"/>
  <c r="K367" i="1"/>
  <c r="I367" i="1"/>
  <c r="I421" i="1" l="1"/>
  <c r="K421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J425" i="1"/>
  <c r="H425" i="1"/>
  <c r="G425" i="1"/>
  <c r="F425" i="1"/>
  <c r="E425" i="1"/>
  <c r="D425" i="1"/>
  <c r="C425" i="1"/>
  <c r="X424" i="1"/>
  <c r="W424" i="1"/>
  <c r="V424" i="1"/>
  <c r="U424" i="1"/>
  <c r="T424" i="1"/>
  <c r="S424" i="1"/>
  <c r="R424" i="1"/>
  <c r="P424" i="1"/>
  <c r="O424" i="1"/>
  <c r="N424" i="1"/>
  <c r="M424" i="1"/>
  <c r="L424" i="1"/>
  <c r="J424" i="1"/>
  <c r="H424" i="1"/>
  <c r="G424" i="1"/>
  <c r="F424" i="1"/>
  <c r="E424" i="1"/>
  <c r="D424" i="1"/>
  <c r="A254" i="1" l="1"/>
  <c r="A255" i="1" s="1"/>
  <c r="A256" i="1" s="1"/>
  <c r="A257" i="1" s="1"/>
  <c r="A258" i="1" s="1"/>
  <c r="A259" i="1" s="1"/>
  <c r="I260" i="1"/>
  <c r="I261" i="1" s="1"/>
  <c r="K260" i="1"/>
  <c r="K261" i="1" l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A62" i="1"/>
  <c r="A55" i="1"/>
  <c r="A264" i="1" l="1"/>
  <c r="A210" i="1"/>
  <c r="A68" i="1"/>
  <c r="C433" i="1" l="1"/>
  <c r="D361" i="1"/>
  <c r="E361" i="1"/>
  <c r="F361" i="1"/>
  <c r="H361" i="1"/>
  <c r="I269" i="1"/>
  <c r="J361" i="1"/>
  <c r="K361" i="1"/>
  <c r="L361" i="1"/>
  <c r="N361" i="1"/>
  <c r="P361" i="1"/>
  <c r="R361" i="1"/>
  <c r="T361" i="1"/>
  <c r="V361" i="1"/>
  <c r="X361" i="1"/>
  <c r="Q195" i="1"/>
  <c r="Q424" i="1" s="1"/>
  <c r="K195" i="1"/>
  <c r="K424" i="1" s="1"/>
  <c r="I195" i="1"/>
  <c r="I424" i="1" l="1"/>
  <c r="C248" i="1"/>
  <c r="I178" i="1"/>
  <c r="K178" i="1"/>
  <c r="Q178" i="1"/>
  <c r="Q422" i="1" s="1"/>
  <c r="U178" i="1"/>
  <c r="U422" i="1" s="1"/>
  <c r="D89" i="1"/>
  <c r="E89" i="1"/>
  <c r="F89" i="1"/>
  <c r="G89" i="1"/>
  <c r="H89" i="1"/>
  <c r="H426" i="1" s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X426" i="1" s="1"/>
  <c r="C89" i="1"/>
  <c r="C82" i="1"/>
  <c r="I82" i="1"/>
  <c r="J82" i="1"/>
  <c r="J423" i="1" s="1"/>
  <c r="E66" i="1"/>
  <c r="F66" i="1"/>
  <c r="F422" i="1" s="1"/>
  <c r="G66" i="1"/>
  <c r="G422" i="1" s="1"/>
  <c r="H66" i="1"/>
  <c r="H422" i="1" s="1"/>
  <c r="H427" i="1" s="1"/>
  <c r="I66" i="1"/>
  <c r="K66" i="1"/>
  <c r="C66" i="1"/>
  <c r="T426" i="1" l="1"/>
  <c r="T427" i="1" s="1"/>
  <c r="R426" i="1"/>
  <c r="R427" i="1" s="1"/>
  <c r="P426" i="1"/>
  <c r="P427" i="1" s="1"/>
  <c r="V426" i="1"/>
  <c r="V427" i="1" s="1"/>
  <c r="N426" i="1"/>
  <c r="N427" i="1" s="1"/>
  <c r="X427" i="1"/>
  <c r="X431" i="1"/>
  <c r="A35" i="1"/>
  <c r="E163" i="1" l="1"/>
  <c r="E423" i="1" s="1"/>
  <c r="I163" i="1"/>
  <c r="K163" i="1"/>
  <c r="S163" i="1"/>
  <c r="I208" i="1" l="1"/>
  <c r="K208" i="1"/>
  <c r="Q208" i="1"/>
  <c r="S208" i="1"/>
  <c r="U208" i="1"/>
  <c r="A169" i="1" l="1"/>
  <c r="A170" i="1" s="1"/>
  <c r="A171" i="1" s="1"/>
  <c r="A172" i="1" s="1"/>
  <c r="A173" i="1" s="1"/>
  <c r="A174" i="1" s="1"/>
  <c r="A175" i="1" s="1"/>
  <c r="A176" i="1" s="1"/>
  <c r="A177" i="1" s="1"/>
  <c r="G341" i="1" l="1"/>
  <c r="G426" i="1" s="1"/>
  <c r="I341" i="1"/>
  <c r="M341" i="1"/>
  <c r="M426" i="1" s="1"/>
  <c r="O341" i="1"/>
  <c r="Q341" i="1"/>
  <c r="S341" i="1"/>
  <c r="S361" i="1" s="1"/>
  <c r="U341" i="1"/>
  <c r="W341" i="1"/>
  <c r="W426" i="1" l="1"/>
  <c r="W427" i="1" s="1"/>
  <c r="O426" i="1"/>
  <c r="O427" i="1" s="1"/>
  <c r="M361" i="1"/>
  <c r="M427" i="1"/>
  <c r="G361" i="1"/>
  <c r="G427" i="1"/>
  <c r="W361" i="1"/>
  <c r="O361" i="1"/>
  <c r="A63" i="1" l="1"/>
  <c r="A64" i="1" s="1"/>
  <c r="A65" i="1" s="1"/>
  <c r="A27" i="1" l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28" i="1"/>
  <c r="A29" i="1" s="1"/>
  <c r="A30" i="1" s="1"/>
  <c r="A31" i="1" s="1"/>
  <c r="A32" i="1" s="1"/>
  <c r="K193" i="1"/>
  <c r="K423" i="1" s="1"/>
  <c r="I197" i="1" l="1"/>
  <c r="K197" i="1"/>
  <c r="I193" i="1"/>
  <c r="Q193" i="1"/>
  <c r="S193" i="1"/>
  <c r="S423" i="1" s="1"/>
  <c r="U193" i="1"/>
  <c r="W342" i="1" l="1"/>
  <c r="O342" i="1" l="1"/>
  <c r="C341" i="1"/>
  <c r="C426" i="1" s="1"/>
  <c r="U267" i="1"/>
  <c r="U423" i="1" s="1"/>
  <c r="Q267" i="1"/>
  <c r="Q423" i="1" s="1"/>
  <c r="M342" i="1"/>
  <c r="I267" i="1"/>
  <c r="I423" i="1" s="1"/>
  <c r="G342" i="1"/>
  <c r="C267" i="1"/>
  <c r="C423" i="1" s="1"/>
  <c r="Q361" i="1" l="1"/>
  <c r="U361" i="1"/>
  <c r="I342" i="1"/>
  <c r="I361" i="1"/>
  <c r="C361" i="1"/>
  <c r="Q342" i="1"/>
  <c r="U342" i="1"/>
  <c r="S342" i="1"/>
  <c r="C342" i="1"/>
  <c r="I165" i="1"/>
  <c r="I425" i="1" s="1"/>
  <c r="K165" i="1"/>
  <c r="K425" i="1" s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4" i="1" s="1"/>
  <c r="A85" i="1" s="1"/>
  <c r="A86" i="1" s="1"/>
  <c r="A87" i="1" s="1"/>
  <c r="A56" i="1"/>
  <c r="A57" i="1" s="1"/>
  <c r="A58" i="1" s="1"/>
  <c r="A59" i="1" s="1"/>
  <c r="E51" i="1"/>
  <c r="E426" i="1" s="1"/>
  <c r="F51" i="1"/>
  <c r="I51" i="1"/>
  <c r="I426" i="1" s="1"/>
  <c r="K51" i="1"/>
  <c r="L51" i="1"/>
  <c r="E33" i="1"/>
  <c r="E422" i="1" s="1"/>
  <c r="E427" i="1" s="1"/>
  <c r="I33" i="1"/>
  <c r="K33" i="1"/>
  <c r="D248" i="1"/>
  <c r="I248" i="1"/>
  <c r="J248" i="1"/>
  <c r="K248" i="1"/>
  <c r="Q248" i="1"/>
  <c r="S248" i="1"/>
  <c r="U248" i="1"/>
  <c r="I151" i="1"/>
  <c r="I166" i="1" s="1"/>
  <c r="K151" i="1"/>
  <c r="C151" i="1"/>
  <c r="C178" i="1"/>
  <c r="Q349" i="1"/>
  <c r="U349" i="1"/>
  <c r="K426" i="1" l="1"/>
  <c r="S426" i="1"/>
  <c r="S427" i="1" s="1"/>
  <c r="F426" i="1"/>
  <c r="F427" i="1" s="1"/>
  <c r="Q426" i="1"/>
  <c r="Q427" i="1" s="1"/>
  <c r="D427" i="1"/>
  <c r="D426" i="1"/>
  <c r="L426" i="1"/>
  <c r="L427" i="1" s="1"/>
  <c r="J426" i="1"/>
  <c r="J427" i="1" s="1"/>
  <c r="U426" i="1"/>
  <c r="U427" i="1" s="1"/>
  <c r="K422" i="1"/>
  <c r="I422" i="1"/>
  <c r="I427" i="1" s="1"/>
  <c r="C422" i="1"/>
  <c r="C427" i="1" s="1"/>
  <c r="S249" i="1"/>
  <c r="K249" i="1"/>
  <c r="I249" i="1"/>
  <c r="U249" i="1"/>
  <c r="Q249" i="1"/>
  <c r="J249" i="1"/>
  <c r="D249" i="1"/>
  <c r="L52" i="1"/>
  <c r="F52" i="1"/>
  <c r="K52" i="1"/>
  <c r="I52" i="1"/>
  <c r="E52" i="1"/>
  <c r="C166" i="1"/>
  <c r="S166" i="1"/>
  <c r="K166" i="1"/>
  <c r="D166" i="1"/>
  <c r="E166" i="1"/>
  <c r="I90" i="1"/>
  <c r="H90" i="1"/>
  <c r="F90" i="1"/>
  <c r="K90" i="1"/>
  <c r="G90" i="1"/>
  <c r="E90" i="1"/>
  <c r="C90" i="1"/>
  <c r="C249" i="1"/>
  <c r="K427" i="1" l="1"/>
  <c r="A148" i="1"/>
  <c r="A149" i="1" s="1"/>
  <c r="A164" i="1" s="1"/>
  <c r="A179" i="1" s="1"/>
  <c r="A180" i="1" l="1"/>
  <c r="A181" i="1" s="1"/>
  <c r="A265" i="1"/>
  <c r="A266" i="1" s="1"/>
  <c r="A268" i="1" s="1"/>
  <c r="A27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63" i="1" s="1"/>
  <c r="A364" i="1" s="1"/>
  <c r="A365" i="1" s="1"/>
  <c r="A366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182" i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4" i="1" s="1"/>
  <c r="A196" i="1" s="1"/>
  <c r="A198" i="1" l="1"/>
  <c r="A199" i="1" s="1"/>
  <c r="A211" i="1" l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00" i="1"/>
  <c r="A201" i="1" s="1"/>
  <c r="A202" i="1" s="1"/>
  <c r="A203" i="1" s="1"/>
  <c r="A204" i="1" s="1"/>
  <c r="A205" i="1" s="1"/>
  <c r="A206" i="1" s="1"/>
  <c r="A207" i="1" s="1"/>
</calcChain>
</file>

<file path=xl/sharedStrings.xml><?xml version="1.0" encoding="utf-8"?>
<sst xmlns="http://schemas.openxmlformats.org/spreadsheetml/2006/main" count="988" uniqueCount="409">
  <si>
    <t>Олень</t>
  </si>
  <si>
    <t>Лань</t>
  </si>
  <si>
    <t>Кабан</t>
  </si>
  <si>
    <t>Муфлон</t>
  </si>
  <si>
    <t>Бобер</t>
  </si>
  <si>
    <t>Куниця лісова</t>
  </si>
  <si>
    <t>Ондатра</t>
  </si>
  <si>
    <t>плямистий</t>
  </si>
  <si>
    <t>Волинська область</t>
  </si>
  <si>
    <t>Кіровоградська область</t>
  </si>
  <si>
    <t>Львівська область</t>
  </si>
  <si>
    <t>Рівненська область</t>
  </si>
  <si>
    <t>Тернопільська область</t>
  </si>
  <si>
    <t>ДП "Бережанське ЛМГ"</t>
  </si>
  <si>
    <t>ДП "Бучацьке ЛГ"</t>
  </si>
  <si>
    <t>ДП "Тернопільське ЛГ"</t>
  </si>
  <si>
    <t>Коломийська організація УТМР</t>
  </si>
  <si>
    <t>європейський</t>
  </si>
  <si>
    <t>Козуля</t>
  </si>
  <si>
    <t>Користувачі мисливських угідь</t>
  </si>
  <si>
    <t>Бережанська РО</t>
  </si>
  <si>
    <t>Борщівська РО</t>
  </si>
  <si>
    <t>Гусятинська РО</t>
  </si>
  <si>
    <t>Збаразька РО</t>
  </si>
  <si>
    <t>Зборівська РО</t>
  </si>
  <si>
    <t>Козівська РО</t>
  </si>
  <si>
    <t>Кременецька РО</t>
  </si>
  <si>
    <t>Ланівецька РО</t>
  </si>
  <si>
    <t>Монастириська РО</t>
  </si>
  <si>
    <t>Підгаєцька РО</t>
  </si>
  <si>
    <t>ДП "Кременецьке ЛГ" за межами ПЗФ</t>
  </si>
  <si>
    <t>ДП "Чортківське ЛГ" за межами ПЗФ</t>
  </si>
  <si>
    <t>Фермерське господарство "Рачинський"</t>
  </si>
  <si>
    <t>Фермерське господарство "Марічка"</t>
  </si>
  <si>
    <t xml:space="preserve">Колективне підприємство "Мисливець" </t>
  </si>
  <si>
    <t>Івано-Франківська область</t>
  </si>
  <si>
    <t>№ з/п</t>
  </si>
  <si>
    <t>у тому числі вольєр</t>
  </si>
  <si>
    <t>Фермерське господарство "Урсус 2"</t>
  </si>
  <si>
    <t>Держлісагентство, усього:</t>
  </si>
  <si>
    <t>Інші, усього:</t>
  </si>
  <si>
    <t>Усього в області:</t>
  </si>
  <si>
    <t>Усього в інших:</t>
  </si>
  <si>
    <t>Усього в Україні:</t>
  </si>
  <si>
    <t>Борсук</t>
  </si>
  <si>
    <t>Підволочиська РО</t>
  </si>
  <si>
    <t>Мале приватне підрпиємство "Вероніка"</t>
  </si>
  <si>
    <t>Приватне підприємство "Садівська дача" за межами ПЗФ</t>
  </si>
  <si>
    <t>Приватне підприємство "Хуберт"</t>
  </si>
  <si>
    <t xml:space="preserve">                              ЗАТВЕРДЖЕНО</t>
  </si>
  <si>
    <t xml:space="preserve">                              Наказ Міністерства захисту  довкілля</t>
  </si>
  <si>
    <t xml:space="preserve">                              та природних ресурсів України</t>
  </si>
  <si>
    <t>Білка</t>
  </si>
  <si>
    <t xml:space="preserve">                              _____________ 2022 року № ______</t>
  </si>
  <si>
    <t>Філія "Володимир-Волинське лісомисливське господарство" ДП "Ліси України"</t>
  </si>
  <si>
    <t>Філія "Любешівське лісомисливське господарство" ДП "Ліси України"</t>
  </si>
  <si>
    <t>Філія "Ратнівське лісомисливське господарство" ДП "Ліси України"</t>
  </si>
  <si>
    <t>Філія "Камінь-Каширське лісове господарство" ДП "Ліси України"</t>
  </si>
  <si>
    <t>Філія "Ківерцівське лісове господарство" ДП "Ліси України"</t>
  </si>
  <si>
    <t>Філія "Ковельське лісове господарство" ДП "Ліси України"</t>
  </si>
  <si>
    <t>Філія "Колківське лісове господарство" ДП "Ліси України"</t>
  </si>
  <si>
    <t>Філія "Маневицьке лісове господарство" ДП "Ліси України"</t>
  </si>
  <si>
    <t>Держлісагентство (ДП "Ліси України"), усього:</t>
  </si>
  <si>
    <t xml:space="preserve">Усього в Держлісагентстві (ДП "Ліси України"): </t>
  </si>
  <si>
    <t>Філія "Болехівське лісове господарство" ДП "Ліси України"</t>
  </si>
  <si>
    <t>Філія "Брошнівське лісове господарство" ДП "Ліси України"</t>
  </si>
  <si>
    <t>Філія "Верховинське лісове господарство" ДП "Ліси України"</t>
  </si>
  <si>
    <t xml:space="preserve">Філія "Гринявське лісове господарство" ДП "Ліси України" </t>
  </si>
  <si>
    <t>Філія "Делятинське лісове господарство" ДП "Ліси України"</t>
  </si>
  <si>
    <t>Філія "Івано-Франківське лісове господарство" ДП "Ліси України"</t>
  </si>
  <si>
    <t>Філія "Калуське лісове господарство" ДП "Ліси України"</t>
  </si>
  <si>
    <t>Філія "Коломийське лісове господарство" ДП "Ліси України"</t>
  </si>
  <si>
    <t>Філія "Кутське лісове господарство" ДП "Ліси України"</t>
  </si>
  <si>
    <t>Філія "Надвірнянське лісове господарство" ДП "Ліси України"</t>
  </si>
  <si>
    <t>Філія "Осмолодське лісове господарство" ДП "Ліси України"</t>
  </si>
  <si>
    <t>Філія "Голованівське лісове господарство" ДП "Ліси України"</t>
  </si>
  <si>
    <t>Філія "Долинське лісове господарство" ДП "Ліси України"</t>
  </si>
  <si>
    <t>Філія "Оникіївське лісове господарство" ДП "Ліси України" за межами ПЗФ</t>
  </si>
  <si>
    <t>Філія "Чорноліське лісове господарство" ДП "Ліси України"</t>
  </si>
  <si>
    <t>Філія "Бродівське лісове господарство" ДП "Ліси України"</t>
  </si>
  <si>
    <t>Філія "Дрогобицьке лісове господарство" ДП "Ліси України"</t>
  </si>
  <si>
    <t>Філія "Золочівське лісове господарство" ДП "Ліси України"</t>
  </si>
  <si>
    <t>Філія "Львівське лісове господарство" ДП "Ліси України"</t>
  </si>
  <si>
    <t>Філія "Рава-Руське лісове господарство" ДП "Ліси України"</t>
  </si>
  <si>
    <t>Філія "Сколівське лісове господарство" ДП "Ліси України"</t>
  </si>
  <si>
    <t>Філія "Славське лісове господарство" ДП "Ліси України"</t>
  </si>
  <si>
    <t>Філія "Самбірське лісове господарство" ДП "Ліси України"</t>
  </si>
  <si>
    <t>Філія "Стрийське лісове господарство" ДП "Ліси України"</t>
  </si>
  <si>
    <t>Філія "Радехівське лісомисливське господарство" ДП "Ліси України"</t>
  </si>
  <si>
    <t>Добування</t>
  </si>
  <si>
    <t>у т. ч. відлову з метою переселення</t>
  </si>
  <si>
    <t>0</t>
  </si>
  <si>
    <t xml:space="preserve">                 ЗАТВЕРДЖЕНО</t>
  </si>
  <si>
    <t>наказ</t>
  </si>
  <si>
    <t xml:space="preserve">                 Наказ Міністерства захисту довкілля</t>
  </si>
  <si>
    <t xml:space="preserve">                 та природних ресурсів</t>
  </si>
  <si>
    <t>Українське товариство мисливців і рибалок, усього:</t>
  </si>
  <si>
    <t>Товариство військових мисливців і рибалок Збройних сил України, усього:</t>
  </si>
  <si>
    <t>Громадська організація "Мисливсько-рибальський колектив "Наболоцький"</t>
  </si>
  <si>
    <t>Громадська організація "Мисливсько-рибальський клуб "Стохід-Козацький"</t>
  </si>
  <si>
    <t>Громадська організація "Сто-Ходів"</t>
  </si>
  <si>
    <t>Товариство з обмеженою відповідальністю "ВЕСТА М"</t>
  </si>
  <si>
    <t>Товариство з обмеженою відповідальністю "Вікінг"</t>
  </si>
  <si>
    <t>Товариство з обмеженою відповідальністю "ВУЛФ-К"</t>
  </si>
  <si>
    <t>Товариство з обмеженою відповідальністю "ДОФ АРБО"</t>
  </si>
  <si>
    <t>Товариство з обмеженою відповідальністю "Ішів"</t>
  </si>
  <si>
    <t>Товариство з обмеженою відповідальністю "Ковельсільмаш"</t>
  </si>
  <si>
    <t>Товариство з обмеженою відповідальністю "Майдан Мисливський"</t>
  </si>
  <si>
    <t>Товариство з обмеженою відповідальністю "Поліський єгер"</t>
  </si>
  <si>
    <t xml:space="preserve">Товариство з обмеженою відповідальністю "Станово" </t>
  </si>
  <si>
    <t>Товариство з обмеженою відповідальністю "Устилуг"</t>
  </si>
  <si>
    <t>Усього в Українському товаристві мисливців і рибалок:</t>
  </si>
  <si>
    <t>Громадська організація "Мисливсько-рибальський клуб "Діана"</t>
  </si>
  <si>
    <t>Богородчанська районна організація УТМР</t>
  </si>
  <si>
    <t xml:space="preserve">Долинська районна організація УТМР </t>
  </si>
  <si>
    <t>Косівська районна організація УТМР</t>
  </si>
  <si>
    <t xml:space="preserve">Рогатинська районна організація УТМР </t>
  </si>
  <si>
    <t xml:space="preserve">Тисменицька районна організація УТМР </t>
  </si>
  <si>
    <t xml:space="preserve">Болехівська міська організація УТМР </t>
  </si>
  <si>
    <t>Громадська організація "Мисливський клуб "Галичани"</t>
  </si>
  <si>
    <t>Товариство з обмеженою відповідальністю "Інвестеційно-консалтингова компанія "Універсал-Контракт"</t>
  </si>
  <si>
    <t>Приватне підприємство  "Спеціалізоване, лісомисливське, науково-дослідне, природо-заповідне господарство "Чорний ліс"</t>
  </si>
  <si>
    <t>Спеціалізоване мисливське науково-дослідне підприємство "Фауна"</t>
  </si>
  <si>
    <t>Приватне підприємство "Спеціалізоване мисливське господарство "Калина"</t>
  </si>
  <si>
    <t>Приватне підприємство "Біон"</t>
  </si>
  <si>
    <t>Приватне підприємство "Спектр Центр"</t>
  </si>
  <si>
    <t>Приватне підприємство "Мисливський клуб "Ловець"</t>
  </si>
  <si>
    <t>Приватне підприємство "Чібіс-2011"</t>
  </si>
  <si>
    <t>Приватне підприємство "Сопачів-Гута"</t>
  </si>
  <si>
    <t>Товариство з обмеженою відповідальністю "Блиск-Сервіс МП"</t>
  </si>
  <si>
    <t>Товариство з обмеженою відповідальністю "Галбудсервіс"</t>
  </si>
  <si>
    <t>Товариство з обмеженою відповідальністю "Лісівник"</t>
  </si>
  <si>
    <t xml:space="preserve">Товариство з обмеженою відповідальністю "Шляхбудсервіс-Д" </t>
  </si>
  <si>
    <t>Товариство з обмеженою відповідальністю "Барбадос"</t>
  </si>
  <si>
    <t>Товариство з обмеженою відповідальністю "Вест Хантер"</t>
  </si>
  <si>
    <t>Товариство з обмеженою відповідальністю "Володимирецьке АТП-15644"</t>
  </si>
  <si>
    <t>Товариство з обмеженою відповідальністю "Лісова Долина Плюс"</t>
  </si>
  <si>
    <t>Товариство з обмеженою відповідальністю "Мисливське господарство "Верхівське"</t>
  </si>
  <si>
    <t>Товариство з обмеженою відповідальністю "Мисливське господарство "Любомирське"</t>
  </si>
  <si>
    <t>Товариство з обмеженою відповідальністю "Мисливське господарство"Сарненське"</t>
  </si>
  <si>
    <t>Товариство з обмеженою відповідальністю "СМГ "Стохід"</t>
  </si>
  <si>
    <t>Товариство з обмеженою відповідальністю "Хліб України-Рівне"</t>
  </si>
  <si>
    <t>Товариство з обмеженою відповідальністю "Тандемсвіт"</t>
  </si>
  <si>
    <t>Приватне підприємство "Мисливське господарство "Верхоли"</t>
  </si>
  <si>
    <t>Товариство з обмеженою відповідальністю "Мисливське господарство "Залужжя"</t>
  </si>
  <si>
    <t>Товариство з обмеженою відповідальністю "Мисливське господарство "Корчинське"</t>
  </si>
  <si>
    <t>Товариство з обмеженою відповідальністю "Мисливське господарство "Поліське"</t>
  </si>
  <si>
    <t>Товариство з обмеженою відповідальністю "Мисливське господарство "Поліське-Сарни"</t>
  </si>
  <si>
    <t>Товариство з обмеженою відповідальністю "Мисливське господарство "Рудня-Карпилівське"</t>
  </si>
  <si>
    <r>
      <t>Знам</t>
    </r>
    <r>
      <rPr>
        <sz val="14"/>
        <rFont val="Arial Cyr"/>
        <charset val="204"/>
      </rPr>
      <t>’</t>
    </r>
    <r>
      <rPr>
        <sz val="14"/>
        <rFont val="Times New Roman"/>
        <family val="1"/>
        <charset val="204"/>
      </rPr>
      <t>янська районна організація УТМР</t>
    </r>
  </si>
  <si>
    <t>Кіровоградська районна організація УТМР</t>
  </si>
  <si>
    <t>Новоукраїнська районна організація УТМР</t>
  </si>
  <si>
    <t xml:space="preserve">Бродівська районна організація УТМР </t>
  </si>
  <si>
    <t xml:space="preserve">Буська районна організація УТМР </t>
  </si>
  <si>
    <t xml:space="preserve">Городоцька районна організація УТМР </t>
  </si>
  <si>
    <t xml:space="preserve">Жовківська районна організація УТМР </t>
  </si>
  <si>
    <t xml:space="preserve">Золочівська районна організація УТМР </t>
  </si>
  <si>
    <t xml:space="preserve">Миколаївська районна організація УТМР  </t>
  </si>
  <si>
    <t>Самбірська районна організація УТМР</t>
  </si>
  <si>
    <t xml:space="preserve">Сокальська районна організація УТМР </t>
  </si>
  <si>
    <t xml:space="preserve">Володимирецька районна організація УТМР </t>
  </si>
  <si>
    <t xml:space="preserve">Гощанська районна організація УТМР </t>
  </si>
  <si>
    <t xml:space="preserve">Дубровицька районна організація УТМР </t>
  </si>
  <si>
    <t>Громадська організація "Лань"</t>
  </si>
  <si>
    <t>Громадська організація "Надслучанська"</t>
  </si>
  <si>
    <t>Громадська організація "Мисливське господарство "Клич"</t>
  </si>
  <si>
    <t>Громадська організація "Мисливське господарство "Полісся"</t>
  </si>
  <si>
    <t>Громадська організація "Товариство мисливців та рибалок "Джерело"</t>
  </si>
  <si>
    <t>Громадська організація "Товариство мисливців та рибалок "Нагірне"</t>
  </si>
  <si>
    <t>Товариство з обмеженою відповідальністю "Мисливське господарство "Беркут"</t>
  </si>
  <si>
    <t>Товариство з обмеженою відповідальністю "Мисливське господарство "Ватра Плюс"</t>
  </si>
  <si>
    <t>Товариство з обмеженою відповідальністю "Мисливське господарство "Витків"</t>
  </si>
  <si>
    <t>Товариство з обмеженою відповідальністю "Мисливське господарство "Ведмежа"</t>
  </si>
  <si>
    <t>Товариство з обмеженою відповідальністю "Мисливське господарство "Вепр"</t>
  </si>
  <si>
    <t>Товариство з обмеженою відповідальністю "Мисливське господарство "Едельвейс-Тур"</t>
  </si>
  <si>
    <t>Товариство з обмеженою відповідальністю "Мисливське господарство "Золота Липа"</t>
  </si>
  <si>
    <t>Товариство з обмеженою відповідальністю "Мисливське господарство "Зубр"</t>
  </si>
  <si>
    <t xml:space="preserve">Товариство з обмеженою відповідальністю "Мисливське господарство "Квік" </t>
  </si>
  <si>
    <t>Товариство з обмеженою відповідальністю "Мисливське господарство "Свірж"</t>
  </si>
  <si>
    <t>Товариство з обмеженою відповідальністю "Куличківське мисливське господарство"</t>
  </si>
  <si>
    <t>Громадська організація "Мисливське господарство "Лісовик-Гранд"</t>
  </si>
  <si>
    <t>Товариство з обмеженою відповідальністю "Мисливське господарство "Діброва"</t>
  </si>
  <si>
    <t>Фізкультурно-спортивне товариство "Динамо", усього:</t>
  </si>
  <si>
    <t>Львівська обласна організація УТМР, Перемишлянське Мисливське господарство</t>
  </si>
  <si>
    <t xml:space="preserve">Червоноградська міська організація УТМР </t>
  </si>
  <si>
    <t>Буське районне товариство мисливців і рибалок "Лісівник"</t>
  </si>
  <si>
    <t>Дрогобицьке районне товариство мисливців і рибалок "Лісівник"</t>
  </si>
  <si>
    <t>Золочівське районне товариство мисливців і рибалок "Лісівник"</t>
  </si>
  <si>
    <t>Перемишлянське районне товариство мисливців і рибалок "Лісівник"</t>
  </si>
  <si>
    <t>Стрийське міжрайонне товариство мисливців і рибалок "Лісівник"</t>
  </si>
  <si>
    <t>Львівське обласне товариство мисливців і рибалок "Лісівник", усього:</t>
  </si>
  <si>
    <t>Громадська організація "Добровільне товариство мисливців та рибалок "Дністер"</t>
  </si>
  <si>
    <t>Громадська організація "Спілка мисливців і рибалок "Крук"</t>
  </si>
  <si>
    <t>Громадська організація "Стрийське міжрайонне товариство мисливців та рибалок "Явір"</t>
  </si>
  <si>
    <t>Мостиське товариство мисливців і рибалок</t>
  </si>
  <si>
    <t>Громадська організація "Товариство мисливців і рибалок "Фазан"</t>
  </si>
  <si>
    <t>Громадська організація "Товариство мисливців і рибалок "Чайківські Луги"</t>
  </si>
  <si>
    <t>Радехівське товариство мисливців і рибалок</t>
  </si>
  <si>
    <t>Сколівське товариство мисливців і рибалок "Карпати"</t>
  </si>
  <si>
    <t>Сокальська районна громадська організація "Патріот Плюс"</t>
  </si>
  <si>
    <t>Стрийське громадське об'єднання мисливців та рибалок "Фазан"</t>
  </si>
  <si>
    <t>Турківське  товариство мисливців і рибалок</t>
  </si>
  <si>
    <t>Громадська організація "Мисливський клуб "Оберіг"</t>
  </si>
  <si>
    <t>Володимирецька районна громадська організація "Мисливсько-рибальський клуб "Полісся"</t>
  </si>
  <si>
    <t>Громадська організація "Мисливсько-рибальський клуб "Бекас"</t>
  </si>
  <si>
    <t>Громадська організація "Мисливсько-рибальський клуб "Зубр"</t>
  </si>
  <si>
    <t>Громадська організація "Мисливсько-рибальський клуб "Каскад"</t>
  </si>
  <si>
    <t>Громадська організація "Мисливсько-рибальський клуб "Лис"</t>
  </si>
  <si>
    <t>Громадська організація "Мисливсько-рибальський клуб "Лісівник"</t>
  </si>
  <si>
    <t>Громадська організація "Мисливсько-рибальський клуб "Льва"</t>
  </si>
  <si>
    <t>Громадська організація "Мисливсько-рибальський клуб "Малушка"</t>
  </si>
  <si>
    <t>Громадська організація "Мисливсько-рибальський клуб "Нечай"</t>
  </si>
  <si>
    <t>Громадська організація "Мисливсько-рибальський клуб "Остижа"</t>
  </si>
  <si>
    <t>Громадська організація "Мисливсько-рибальський клуб "Острожчина"</t>
  </si>
  <si>
    <t>Громадська організація "Мисливсько-рибальський клуб "Плав"</t>
  </si>
  <si>
    <t>Громадська організація "Мисливсько-рибальський клуб "Полісся"</t>
  </si>
  <si>
    <t>Громадська організація "Мисливсько-рибальський клуб "Поліський Зубр"</t>
  </si>
  <si>
    <t>Громадська організація "Мисливсько-рибальський клуб "Рись"</t>
  </si>
  <si>
    <t>Громадська організація "Мисливсько-рибальський клуб "Рись-Немовичі"</t>
  </si>
  <si>
    <t>Громадська організація "Мисливсько-рибальський клуб "Сокіл"</t>
  </si>
  <si>
    <t>Громадська організація "Мисливсько-рибальський клуб "Ствига"</t>
  </si>
  <si>
    <t>Громадська організація "Мисливсько-рибальський клуб "Тур"</t>
  </si>
  <si>
    <t>Громадська організація "Мисливсько-рибальський клуб "Фазан"</t>
  </si>
  <si>
    <t>Громадська організація "Мисливсько-рибальське товариство "Ліски"</t>
  </si>
  <si>
    <t>Громадська організація "Рівненський обласний мисливсько-рибальський клуб "Дозвілля"</t>
  </si>
  <si>
    <t>Громадська організація "Рівненське обласне товариство "Трофей"</t>
  </si>
  <si>
    <t>Громадська організація "Товариство мисливців "Захід"</t>
  </si>
  <si>
    <t>Костопільське районне товариство мисливців і рибалок "Либідь"</t>
  </si>
  <si>
    <t>Приватне акціонерне товариство "Рівнерибгосп"</t>
  </si>
  <si>
    <t>Спеціалізований сільськогосподарський виробничий кооператив "Лісовик"</t>
  </si>
  <si>
    <t>Спеціалізований сільськогосподарський виробничий кооператив "Радивилівський лісгосп"</t>
  </si>
  <si>
    <t>Спеціалізований сільськогосподарський обслуговуючий кооператив "Сехівський"</t>
  </si>
  <si>
    <t>Товариство з обмеженою відповідальністю "Зарічненське мисливське господарство "Марал"</t>
  </si>
  <si>
    <t>Усього в товаристві військових мисливців і рибалок Збройних сил України:</t>
  </si>
  <si>
    <t>Усього в фізкультурно-спортивному товаристві "Динамо":</t>
  </si>
  <si>
    <t>Червоно-Нерубаївське мисливсько-рибальське господарство Кіровоградської обласної організації УТМР</t>
  </si>
  <si>
    <t>Чутяно-Дмитрівське мисливсько-рибальське господарство Кіровоградської обласної організації УТМР</t>
  </si>
  <si>
    <t>Дереївське мисливсько-рибальське господарство Кіровоградської обласної організації УТМР</t>
  </si>
  <si>
    <t xml:space="preserve">Івано-Франківське мисливсько-риболовне виробниче підприємство Івано-Франківської обласної організації УТМР </t>
  </si>
  <si>
    <t>Громадська організація "Кіровоградська обласна організація фізкультурно-спортивного товариство "Динамо" України"</t>
  </si>
  <si>
    <t xml:space="preserve">Громадська організація "Галицька районна організація УТМР" </t>
  </si>
  <si>
    <t xml:space="preserve">Громадська організація "Верховинська районна організація УТМР" </t>
  </si>
  <si>
    <t>Громадська організація "Калуська районна організація УТМР"</t>
  </si>
  <si>
    <t xml:space="preserve">Громадська організація "Рожнятівська районна організація УТМР" </t>
  </si>
  <si>
    <t xml:space="preserve">Громадська організація "Снятинська районна організація УТМР" </t>
  </si>
  <si>
    <t xml:space="preserve">Громадська організація "Тлумацька районна організація УТМР" </t>
  </si>
  <si>
    <t>Громадська організація "Олександрівська районна організація УТМР"</t>
  </si>
  <si>
    <t>Громадська організація "Олександрійська районна організація УТМР"</t>
  </si>
  <si>
    <t>Громадська організація "Онуфріївська районна організація УТМР"</t>
  </si>
  <si>
    <t>Громадська організація "Світловодська районна організація УТМР"</t>
  </si>
  <si>
    <t xml:space="preserve">Дрогобицьке районне добровільне товариство мисливців та рибалок УТМР </t>
  </si>
  <si>
    <t xml:space="preserve">Громадська організація "Жидачівська районна організація УТМР"  </t>
  </si>
  <si>
    <t xml:space="preserve">Громадська організація "Львівська міська організація УТМР" </t>
  </si>
  <si>
    <t xml:space="preserve">Українське товариство мисливців і рибалок Стрийської райрада УТМР </t>
  </si>
  <si>
    <t>Громадська організація "Львівська обласна організація фізкультурно-спортивного товариства "Динамо" України" господарство "Янів"</t>
  </si>
  <si>
    <t>Жовківське міжрайоне товариство мисливців та рибалок "Лісівник"</t>
  </si>
  <si>
    <t>Львівське міське товариство мисливців і рибалок "Лісівник"</t>
  </si>
  <si>
    <t>Громадська організація "Рава-Руське міжрайонне товариство мисливців і рибалок "Лісівник"</t>
  </si>
  <si>
    <t>Самбірське міжрайонне товариство мисливців і рибалок "Лісівник"</t>
  </si>
  <si>
    <t>Ходорівське міське товариство мисливців і рибалок "Лісівник"</t>
  </si>
  <si>
    <t>Громадська організація "Природоохоронне спортивно мисливсько-рибальське товариство "Ромош"</t>
  </si>
  <si>
    <t>Товариство мисливців і рибалок "Зубр"</t>
  </si>
  <si>
    <t>Громадська організація товариства мисливців і рибалок "Сокіл"</t>
  </si>
  <si>
    <t xml:space="preserve">Громадська організація "Товариство військових мисливців і рибалок Західного регіону України" </t>
  </si>
  <si>
    <t>Громадська спілка "Товариство військових мисливців та рибалок "Старичі"</t>
  </si>
  <si>
    <t>Громадська організація "Мисливське товариство "Екобескид"</t>
  </si>
  <si>
    <t>Товариство з обмеженою відповідальністю "Полісся"</t>
  </si>
  <si>
    <t>Товариство з обмеженою відповідальністю "Тустань"</t>
  </si>
  <si>
    <t>Рівненська обласна організація УТМР</t>
  </si>
  <si>
    <t>Рівненська гарнізонна організація товариства військових мисливців та рибалок Західного регіону України</t>
  </si>
  <si>
    <t>Товариство з обмеженою відповідальністю "Спортивно-мисливський комплекс "Снайпер"</t>
  </si>
  <si>
    <t>Костопільська районна громадська організація "Мисливсько-рибальський клуб "Орлан"</t>
  </si>
  <si>
    <t>Товариство з обмеженою відповідальністю "Мисливське господарство "Бутівське"</t>
  </si>
  <si>
    <t>Товариство з обмеженою відповідальністю "Мисливсько-спортивний клуб "Сокіл"</t>
  </si>
  <si>
    <t>Товариство з обмеженою відповідальністю Фірма "Рекорд"</t>
  </si>
  <si>
    <t xml:space="preserve">Громадська організація "Надвірнянська районна організація УТМР" </t>
  </si>
  <si>
    <t>Громадська організація "Маловисківська районна організація УТМР</t>
  </si>
  <si>
    <t xml:space="preserve">Приватне підприємство "Мисливське господарство "Динаміт" (з 30.03.2023 року, назву підприємства замінено на "Приватне підприємство "Мисливське господарство "Явір") </t>
  </si>
  <si>
    <t>Громадська організація "Мисливсько-спортивний комплекс "Яструб"</t>
  </si>
  <si>
    <t xml:space="preserve">                                                                                                                                                              Миколаївська область </t>
  </si>
  <si>
    <t>Філія "Баштанське лісове господарство" ДП "Ліси України"</t>
  </si>
  <si>
    <t>Товариство з обмеженою відповідальністю "Мисливці Арбузинщини"</t>
  </si>
  <si>
    <t>Товариство з обмеженою відповідальністю "Мисливці та рибалки Білоусівки"</t>
  </si>
  <si>
    <t>Товариство з обмеженою відповідальністю "Мисливець-2012"</t>
  </si>
  <si>
    <t>Громадська організація "Товариство мисливців та рибалок "Горинь" за межами ПЗФ</t>
  </si>
  <si>
    <t>Товариство з обмеженою відповідальністю "Мисливсько-рибальке господарство Первомайського району"</t>
  </si>
  <si>
    <t>Товариство з обмеженою відповідальністю "СМГ "Буг"</t>
  </si>
  <si>
    <t>Березнегуватське мисливсько-рибальське господарство</t>
  </si>
  <si>
    <t>Товариство з обмеженою відповідальністю "Богданівські мисливці" Доманівського району Миколаївської області</t>
  </si>
  <si>
    <t>Товариство з обмеженою відповідальністю "Мисливське господарство КВ Базальтове"</t>
  </si>
  <si>
    <t>Товариство з обмеженою відповідальністю "Мисливські угіддя Буща"</t>
  </si>
  <si>
    <t>Товариство з обмеженою відповідальністю "Мисливсько-рибальський клуб "Бекас"</t>
  </si>
  <si>
    <t>Товариство з обмеженою відповідальністю "Сарни Лісотех"</t>
  </si>
  <si>
    <t>Товариство з обмеженою відповідальністю "Урсус К"</t>
  </si>
  <si>
    <t>Товариство з обмеженою відповідальністю-Фірма "Барс"</t>
  </si>
  <si>
    <t>Ліміти</t>
  </si>
  <si>
    <t>Заступник директора департаменту - начальник відділу формування
політики у сфері управління радіоактивними відходами Департаменту стратегічного планування та збалансованого природокористування</t>
  </si>
  <si>
    <t>Ірина ОЛІНКЕВИЧ</t>
  </si>
  <si>
    <t>використання мисливських тварин, віднесених до державного мисливського фонду,</t>
  </si>
  <si>
    <t xml:space="preserve"> на мисливський сезон 2023–2024 років </t>
  </si>
  <si>
    <t>Черкаська область</t>
  </si>
  <si>
    <t>Філія "Звенигородське лісове господарство" ДП "Ліси України"</t>
  </si>
  <si>
    <t xml:space="preserve">Філія "Смілянське лісове господарство" ДП "Ліси України" </t>
  </si>
  <si>
    <t>Філія "Уманське лісове господарство" ДП "Ліси України"</t>
  </si>
  <si>
    <t>Філія "Черкаське лісове господарство" ДП "Ліси України"</t>
  </si>
  <si>
    <t>Городищенська районна громадська організація УТМР</t>
  </si>
  <si>
    <t>Звенигородська районна громадська організація УТМР</t>
  </si>
  <si>
    <r>
      <t>Кам</t>
    </r>
    <r>
      <rPr>
        <sz val="14"/>
        <rFont val="Arial Cyr"/>
        <charset val="204"/>
      </rPr>
      <t>’</t>
    </r>
    <r>
      <rPr>
        <sz val="14"/>
        <rFont val="Times New Roman"/>
        <family val="1"/>
        <charset val="204"/>
      </rPr>
      <t>янська районна громадська організація УТМР</t>
    </r>
  </si>
  <si>
    <t>Корсунь-Шевченківська районна громадська організація УТМР</t>
  </si>
  <si>
    <t>Катеринопільська районна громадська організація УТМР</t>
  </si>
  <si>
    <t>Лисянська районна громадська організація УТМР</t>
  </si>
  <si>
    <t xml:space="preserve">Маньківська районна громадська організація УТМР </t>
  </si>
  <si>
    <t>Монастирищенська районна громадська організація УТМР</t>
  </si>
  <si>
    <t>Смілянська районна громадська організація УТМР</t>
  </si>
  <si>
    <t>Тальнівська районна громадська організація УТМР</t>
  </si>
  <si>
    <t>Шполянська районна громадська організація УТМР</t>
  </si>
  <si>
    <t>Дочірнє підприємство "Товариство шанувальників природи Канівського району"</t>
  </si>
  <si>
    <t>Жашківське районне товариство мисливців і рибалок</t>
  </si>
  <si>
    <t xml:space="preserve">Золотоніське районне громадське об'єднання мисливців та рибалок "Рубіж" </t>
  </si>
  <si>
    <t>Канівська районна громадська організація мисливців та рибалок</t>
  </si>
  <si>
    <t>Приватне підприємство "Виробнича фірма "Міком"</t>
  </si>
  <si>
    <t xml:space="preserve">Приватне підприємство "Забудова"   </t>
  </si>
  <si>
    <t>Районна громадська організація "Золотоніське товариство мисливців та рибалок"</t>
  </si>
  <si>
    <t>Товариство мисливців та рибалок "Уманське"</t>
  </si>
  <si>
    <t>Товариство з обмеженою відповідальністю "Дальній кордон"</t>
  </si>
  <si>
    <t xml:space="preserve">Товариство з обмеженою відповідальністю "Екосистема"  </t>
  </si>
  <si>
    <t>Товариство з обмеженою відповідальністю "Канівське лівобережне мисливське господарсто"</t>
  </si>
  <si>
    <t>Товариство з обмеженою відповідальністю "Маньківське"</t>
  </si>
  <si>
    <t>Товариство з обмеженою відповідальністю "Мисливське господарство "Вільхівська дача"</t>
  </si>
  <si>
    <t>Товариство з обмеженою відповідальністю "Мисливське господарство "Діана"</t>
  </si>
  <si>
    <t>Товариство з обмеженою відповідальністю "Мисливське господарство "Імшан"</t>
  </si>
  <si>
    <t>Товариство з обмеженою відповідальністю "Мисливське господарство "Ірдинське"</t>
  </si>
  <si>
    <r>
      <t>Товариство з обмеженою відповідальністю "Мисливське господарство "Кам</t>
    </r>
    <r>
      <rPr>
        <sz val="14"/>
        <rFont val="Arial Cyr"/>
        <charset val="204"/>
      </rPr>
      <t>’</t>
    </r>
    <r>
      <rPr>
        <sz val="14"/>
        <rFont val="Times New Roman"/>
        <family val="1"/>
        <charset val="204"/>
      </rPr>
      <t>яна дубина"</t>
    </r>
  </si>
  <si>
    <t>Товариство з обмеженою відповідальністю "Мисливське господарство "Клуб "Рось"</t>
  </si>
  <si>
    <t>Товариство з обмеженою відповідальністю "Мисливське господарство "Козацьке"</t>
  </si>
  <si>
    <t>Товариство з обмеженою відповідальністю "Мисливське господарство "Коробівське"</t>
  </si>
  <si>
    <t>Товариство з обмеженою відповідальністю "Мисливське господарство "Совин Яр"</t>
  </si>
  <si>
    <t>Товариство з обмеженою відповідальністю "Мисливське господарство "Софіївське"</t>
  </si>
  <si>
    <t>Товариство з обмеженою відповідальністю "Мисливське господарство "Сунки"</t>
  </si>
  <si>
    <t>Товариство з обмеженою відповідальністю "Мисливське господарство "Україна"</t>
  </si>
  <si>
    <t>Товариство з обмеженою відповідальністю "Мисливське господарство "Урочище Дівиця"</t>
  </si>
  <si>
    <t>Товариство з обмеженою відповідальністю "Мисливський клуб "Фазан"</t>
  </si>
  <si>
    <t xml:space="preserve">Товариство з обмеженою відповідальністю "Мисливський шлях" </t>
  </si>
  <si>
    <t>Товариство з обмеженою відповідальністю "Моринське мисливське господарство"</t>
  </si>
  <si>
    <t>Товариство з обмеженою відповідальністю "Мисливсько-рибальське господарство "Драбівське"</t>
  </si>
  <si>
    <t>Товариство з обмеженою відповідальністю "Мисливсько-рибальське господарство "Чорнобаївське"</t>
  </si>
  <si>
    <t>Товариство з обмеженою відповідальністю "Мисливське товариство "Тимошівське"</t>
  </si>
  <si>
    <t xml:space="preserve">Товариство з обмеженою відповідальністю "Науково-виробнича фірма "Урожай" </t>
  </si>
  <si>
    <t>Товариство з обмеженою відповідальністю "Потаське"</t>
  </si>
  <si>
    <t>Товариство з обмеженою відповідальністю "Спеціалізоване мисливське господарство "Національний союз мисливців"</t>
  </si>
  <si>
    <t>Товариство з обмеженою відповідальністю "Спецремонт"</t>
  </si>
  <si>
    <t>Товариство з обмеженою відповідальністю "СП МІК"</t>
  </si>
  <si>
    <t>Товариство з обмеженою відповідальністю "Тубільське"</t>
  </si>
  <si>
    <t>Товариство з обмеженою відповідальністю "Черкаське"</t>
  </si>
  <si>
    <t>Христинівська районна організація мисливців та рибалок</t>
  </si>
  <si>
    <t>Чигиринське районне добровільне товариство мисливців і рибалок</t>
  </si>
  <si>
    <t>Київська область</t>
  </si>
  <si>
    <t>Дочірнє підприємство "Миронівське районне мисливсько-рибальське господарство Київського обласного мисливсько-рибальського виробничого об'єднання Київської обласної ради УТМР"</t>
  </si>
  <si>
    <t>Відокремлений підрозділ Національного університету біоресурсів і природокористування України "Боярська лісова дослідна станція"</t>
  </si>
  <si>
    <t>Громадська організація "Асоціація учасників бойових дій та учасників АТО"</t>
  </si>
  <si>
    <t>Громадська організація "Білоцерківська районна громадська організація "Мисливці та рибалки"</t>
  </si>
  <si>
    <t>Громадська організація "Клуб мисливців та рибалок "Здвиж"</t>
  </si>
  <si>
    <t>Громадська організація "Клуб мисливців та рибалок "Кречет"</t>
  </si>
  <si>
    <t>Громадська організація "Мисливсько-рибальський клуб "Васильківщина"</t>
  </si>
  <si>
    <t>Громадська організація "Об'єднання по збереженню та відтворенню природи "Обрій"</t>
  </si>
  <si>
    <t>Громадська організація "Товариство мисливців та рибалок "Кедр"</t>
  </si>
  <si>
    <t>Громадська організація "Трофей"</t>
  </si>
  <si>
    <t>Громадська організація "Українські мисливці"</t>
  </si>
  <si>
    <t>Громадська організація "Фастівське товариство мисливців і рибалок"</t>
  </si>
  <si>
    <t xml:space="preserve">Громадська організація "Мисливсько-рибальський клуб "Фортуна" </t>
  </si>
  <si>
    <t>Іванківська районна громадська організація мисливців та рибалок "Рись"</t>
  </si>
  <si>
    <t>Мисливсько-рибальке приватне підприємство "Здвижівська Пуща"</t>
  </si>
  <si>
    <t>Поліська районна громадська організація мисливців і рибалок "Поліський край"</t>
  </si>
  <si>
    <t>Приватне підприємство "Альянс Плюс"</t>
  </si>
  <si>
    <t>Приватне підприємство "Соколине Полісся"</t>
  </si>
  <si>
    <t>Таращанське районне громадське об'єднання "Мисливці та рибалки"</t>
  </si>
  <si>
    <t xml:space="preserve">Товариство з обмеженою відповідальністю "Господарство "Зелений Гай" </t>
  </si>
  <si>
    <t xml:space="preserve">Товариство з обмеженою відповідальністю "Гран-Мисливство" </t>
  </si>
  <si>
    <t>Товариство з обмеженою відповідальністю "Дорогинське товариство мисливців та рибалок"</t>
  </si>
  <si>
    <t>Товариство з обмеженою відповідальністю "Замбар-2012"</t>
  </si>
  <si>
    <t>Товариство з обмеженою відповідальністю "Лісовий Філін"</t>
  </si>
  <si>
    <t xml:space="preserve">Товариство з обмеженою відповідальністю "Метос" </t>
  </si>
  <si>
    <t>Товариство з обмеженою відповідальністю "Мисливське господарство "Бретон"</t>
  </si>
  <si>
    <t>Товариство з обмеженою відповідальністю "Мисливське господарство "Ошитки" Клубу любителів традиційного полювання"</t>
  </si>
  <si>
    <t>Товариство з обмеженою відповідальністю "Мисливське господарство "Київське"</t>
  </si>
  <si>
    <t>Товариство з обмеженою відповідальністю "Мисливське господарство "Мисливці та рибалки"</t>
  </si>
  <si>
    <t>Товариство з обмеженою відповідальністю "Мисливський клуб "СКС"</t>
  </si>
  <si>
    <t>Товариство з обмеженою відповідальністю "Мисливський та спортивний клуб "Кампа"</t>
  </si>
  <si>
    <t>Товариство з обмеженою відповідальністю "Мисливський та спортивний клуб "Кампа-1"</t>
  </si>
  <si>
    <t>Товариство з обмеженою відповідальністю "Мисливський та спортивний клуб "Кампа-2"</t>
  </si>
  <si>
    <t>Товариство з обмеженою відповідальністю "Мисливсько-рибальський клуб "Дружба"</t>
  </si>
  <si>
    <t>Товариство з обмеженою відповідальністю "Мисливсько-рибальський клуб "Зубр"</t>
  </si>
  <si>
    <t>Товариство з обмеженою відповідальністю "Мисливсько-рибальський клуб "Ласка"</t>
  </si>
  <si>
    <t>Товариство з обмеженою відповідальністю "Мисливсько-рибальський клуб "Ярик"</t>
  </si>
  <si>
    <t xml:space="preserve">Товариство з обмеженою відповідальністю "Оксамит-Cервіс" </t>
  </si>
  <si>
    <t>Товариство з обмеженою відповідальністю "Острівки"</t>
  </si>
  <si>
    <t>Товариство з обмеженою відповідальністю "Поле-Вовк"</t>
  </si>
  <si>
    <t>Товариство з обмеженою відповідальністю "Ржищівське мисливське господарство"</t>
  </si>
  <si>
    <t>Товариство з обмеженою відповідальністю "Сафарі-Авангард"</t>
  </si>
  <si>
    <t>Товариство з обмеженою відповідальністю "Спеціалізоване мисливське господарство "Переяславське"</t>
  </si>
  <si>
    <t>Товариство з обмеженою відповідальністю "Спортивно-мисливський клуб "Соболь"</t>
  </si>
  <si>
    <t>Товариство з обмеженою відповідальністю "Спілка мисливців "Фауна"</t>
  </si>
  <si>
    <t>Товариство з обмеженою відповідальністю "Процівське" Мисливсько-рибальське господарство "Карань"</t>
  </si>
  <si>
    <t>Товариство з обмеженою відповідальністю "Тетіївська спілка мисливців та рибалок"</t>
  </si>
  <si>
    <t>Товариство з обмеженою відповідальністю "Томилівська дача"</t>
  </si>
  <si>
    <t>Товариство з обмеженою відповідальністю "Трипільський мисливець"</t>
  </si>
  <si>
    <t>Товариство з обмеженою відповідальністю "Українські лови"</t>
  </si>
  <si>
    <t>Товариство з обмеженою відповідальністю "Ю2"</t>
  </si>
  <si>
    <t>23 листопада 2023 року № 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</si>
</sst>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7" fillId="2" borderId="0" xfId="0" applyFont="1" applyFill="1"/>
    <xf numFmtId="0" fontId="7" fillId="0" borderId="0" xfId="0" applyFont="1"/>
    <xf numFmtId="0" fontId="8" fillId="2" borderId="0" xfId="0" applyFont="1" applyFill="1"/>
    <xf numFmtId="0" fontId="13" fillId="0" borderId="0" xfId="0" applyFont="1"/>
    <xf numFmtId="0" fontId="8" fillId="2" borderId="0" xfId="0" applyFont="1" applyFill="1" applyAlignment="1">
      <alignment horizontal="left" indent="1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8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5" fillId="3" borderId="0" xfId="1" applyFont="1" applyFill="1"/>
    <xf numFmtId="0" fontId="11" fillId="3" borderId="0" xfId="0" applyFont="1" applyFill="1"/>
    <xf numFmtId="0" fontId="0" fillId="3" borderId="0" xfId="0" applyFill="1"/>
    <xf numFmtId="0" fontId="14" fillId="3" borderId="0" xfId="0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2" fillId="3" borderId="0" xfId="0" applyFont="1" applyFill="1"/>
    <xf numFmtId="0" fontId="8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 vertical="center"/>
    </xf>
    <xf numFmtId="1" fontId="0" fillId="3" borderId="0" xfId="0" applyNumberFormat="1" applyFill="1"/>
    <xf numFmtId="1" fontId="5" fillId="3" borderId="1" xfId="1" applyNumberFormat="1" applyFont="1" applyFill="1" applyBorder="1"/>
    <xf numFmtId="0" fontId="2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wrapText="1"/>
    </xf>
    <xf numFmtId="0" fontId="3" fillId="3" borderId="0" xfId="1" applyFont="1" applyFill="1"/>
    <xf numFmtId="0" fontId="12" fillId="3" borderId="0" xfId="0" applyFont="1" applyFill="1"/>
    <xf numFmtId="1" fontId="16" fillId="3" borderId="0" xfId="0" applyNumberFormat="1" applyFont="1" applyFill="1"/>
    <xf numFmtId="0" fontId="8" fillId="3" borderId="0" xfId="0" applyFont="1" applyFill="1" applyAlignment="1">
      <alignment wrapText="1"/>
    </xf>
    <xf numFmtId="1" fontId="8" fillId="3" borderId="1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left"/>
    </xf>
    <xf numFmtId="1" fontId="5" fillId="3" borderId="1" xfId="1" applyNumberFormat="1" applyFont="1" applyFill="1" applyBorder="1" applyAlignment="1">
      <alignment horizontal="right"/>
    </xf>
    <xf numFmtId="1" fontId="5" fillId="3" borderId="1" xfId="1" applyNumberFormat="1" applyFont="1" applyFill="1" applyBorder="1" applyAlignment="1">
      <alignment horizontal="center"/>
    </xf>
    <xf numFmtId="1" fontId="5" fillId="3" borderId="0" xfId="1" applyNumberFormat="1" applyFont="1" applyFill="1" applyAlignment="1">
      <alignment horizontal="center" vertical="center"/>
    </xf>
    <xf numFmtId="1" fontId="9" fillId="3" borderId="1" xfId="0" applyNumberFormat="1" applyFont="1" applyFill="1" applyBorder="1"/>
    <xf numFmtId="1" fontId="5" fillId="3" borderId="1" xfId="1" applyNumberFormat="1" applyFont="1" applyFill="1" applyBorder="1" applyAlignment="1">
      <alignment wrapText="1"/>
    </xf>
    <xf numFmtId="1" fontId="5" fillId="3" borderId="1" xfId="1" applyNumberFormat="1" applyFont="1" applyFill="1" applyBorder="1" applyAlignment="1">
      <alignment vertical="top" wrapText="1"/>
    </xf>
    <xf numFmtId="1" fontId="8" fillId="3" borderId="7" xfId="0" applyNumberFormat="1" applyFont="1" applyFill="1" applyBorder="1" applyAlignment="1">
      <alignment horizontal="left" vertical="center"/>
    </xf>
    <xf numFmtId="1" fontId="8" fillId="3" borderId="0" xfId="0" applyNumberFormat="1" applyFont="1" applyFill="1"/>
    <xf numFmtId="1" fontId="8" fillId="3" borderId="1" xfId="0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right" wrapText="1"/>
    </xf>
    <xf numFmtId="1" fontId="0" fillId="0" borderId="0" xfId="0" applyNumberFormat="1"/>
    <xf numFmtId="0" fontId="2" fillId="4" borderId="0" xfId="0" applyFont="1" applyFill="1"/>
    <xf numFmtId="1" fontId="5" fillId="3" borderId="4" xfId="1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/>
    </xf>
    <xf numFmtId="0" fontId="5" fillId="3" borderId="1" xfId="1" applyFont="1" applyFill="1" applyBorder="1"/>
    <xf numFmtId="0" fontId="5" fillId="3" borderId="1" xfId="1" applyFont="1" applyFill="1" applyBorder="1" applyAlignment="1">
      <alignment horizontal="right"/>
    </xf>
    <xf numFmtId="0" fontId="5" fillId="3" borderId="1" xfId="1" applyFont="1" applyFill="1" applyBorder="1" applyAlignment="1">
      <alignment wrapText="1"/>
    </xf>
    <xf numFmtId="0" fontId="5" fillId="3" borderId="4" xfId="1" applyFont="1" applyFill="1" applyBorder="1"/>
    <xf numFmtId="0" fontId="5" fillId="3" borderId="4" xfId="1" applyFont="1" applyFill="1" applyBorder="1" applyAlignment="1">
      <alignment horizontal="right"/>
    </xf>
    <xf numFmtId="0" fontId="2" fillId="3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right"/>
    </xf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center" wrapText="1"/>
    </xf>
    <xf numFmtId="0" fontId="4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5" fillId="3" borderId="3" xfId="1" applyNumberFormat="1" applyFont="1" applyFill="1" applyBorder="1"/>
    <xf numFmtId="49" fontId="9" fillId="3" borderId="1" xfId="0" applyNumberFormat="1" applyFont="1" applyFill="1" applyBorder="1" applyAlignment="1">
      <alignment horizontal="right"/>
    </xf>
    <xf numFmtId="49" fontId="5" fillId="3" borderId="1" xfId="1" applyNumberFormat="1" applyFont="1" applyFill="1" applyBorder="1"/>
    <xf numFmtId="1" fontId="8" fillId="3" borderId="1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3" fillId="3" borderId="4" xfId="1" applyNumberFormat="1" applyFont="1" applyFill="1" applyBorder="1"/>
    <xf numFmtId="1" fontId="3" fillId="3" borderId="4" xfId="1" applyNumberFormat="1" applyFont="1" applyFill="1" applyBorder="1" applyAlignment="1">
      <alignment horizontal="right"/>
    </xf>
    <xf numFmtId="1" fontId="3" fillId="3" borderId="1" xfId="1" applyNumberFormat="1" applyFont="1" applyFill="1" applyBorder="1"/>
    <xf numFmtId="1" fontId="3" fillId="3" borderId="1" xfId="1" applyNumberFormat="1" applyFont="1" applyFill="1" applyBorder="1" applyAlignment="1">
      <alignment horizontal="right"/>
    </xf>
    <xf numFmtId="0" fontId="5" fillId="2" borderId="0" xfId="1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16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wrapText="1"/>
    </xf>
    <xf numFmtId="0" fontId="5" fillId="2" borderId="0" xfId="1" applyFont="1" applyFill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textRotation="90" wrapText="1"/>
    </xf>
    <xf numFmtId="0" fontId="2" fillId="3" borderId="4" xfId="1" applyFont="1" applyFill="1" applyBorder="1" applyAlignment="1">
      <alignment horizontal="center" vertical="center" textRotation="90" wrapText="1"/>
    </xf>
    <xf numFmtId="0" fontId="3" fillId="3" borderId="2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1" fontId="3" fillId="3" borderId="5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1" fontId="5" fillId="3" borderId="2" xfId="1" applyNumberFormat="1" applyFont="1" applyFill="1" applyBorder="1" applyAlignment="1">
      <alignment horizontal="center" vertical="center"/>
    </xf>
    <xf numFmtId="1" fontId="5" fillId="3" borderId="5" xfId="1" applyNumberFormat="1" applyFont="1" applyFill="1" applyBorder="1" applyAlignment="1">
      <alignment horizontal="center" vertical="center"/>
    </xf>
    <xf numFmtId="1" fontId="3" fillId="3" borderId="5" xfId="1" applyNumberFormat="1" applyFont="1" applyFill="1" applyBorder="1" applyAlignment="1">
      <alignment horizontal="left" vertical="center"/>
    </xf>
    <xf numFmtId="1" fontId="18" fillId="3" borderId="5" xfId="0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2" borderId="0" xfId="1" applyFont="1" applyFill="1" applyAlignment="1">
      <alignment horizontal="justify"/>
    </xf>
    <xf numFmtId="0" fontId="0" fillId="0" borderId="0" xfId="0" applyAlignment="1">
      <alignment horizontal="justify"/>
    </xf>
    <xf numFmtId="0" fontId="17" fillId="3" borderId="0" xfId="1" applyFont="1" applyFill="1" applyAlignment="1">
      <alignment horizontal="justify"/>
    </xf>
    <xf numFmtId="0" fontId="0" fillId="3" borderId="0" xfId="0" applyFill="1" applyAlignment="1">
      <alignment horizontal="justify"/>
    </xf>
    <xf numFmtId="0" fontId="6" fillId="3" borderId="0" xfId="1" applyFont="1" applyFill="1" applyAlignment="1">
      <alignment horizontal="justify"/>
    </xf>
    <xf numFmtId="0" fontId="8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2"/>
  <sheetViews>
    <sheetView showZeros="0" tabSelected="1" zoomScale="66" zoomScaleNormal="66" zoomScaleSheetLayoutView="89" workbookViewId="0">
      <selection activeCell="O4" sqref="O4:U4"/>
    </sheetView>
  </sheetViews>
  <sheetFormatPr defaultRowHeight="15.75" x14ac:dyDescent="0.25"/>
  <cols>
    <col min="1" max="1" width="7.7109375" style="6" customWidth="1"/>
    <col min="2" max="2" width="99" customWidth="1"/>
    <col min="3" max="3" width="14.7109375" customWidth="1"/>
    <col min="4" max="4" width="9.140625" customWidth="1"/>
    <col min="5" max="5" width="6.85546875" customWidth="1"/>
    <col min="6" max="6" width="7" customWidth="1"/>
    <col min="7" max="7" width="6.42578125" customWidth="1"/>
    <col min="8" max="8" width="6.28515625" customWidth="1"/>
    <col min="9" max="9" width="8" customWidth="1"/>
    <col min="10" max="10" width="6.140625" customWidth="1"/>
    <col min="11" max="11" width="7.140625" customWidth="1"/>
    <col min="12" max="12" width="6.7109375" customWidth="1"/>
    <col min="13" max="13" width="6.28515625" customWidth="1"/>
    <col min="14" max="15" width="5.5703125" customWidth="1"/>
    <col min="16" max="16" width="6.85546875" customWidth="1"/>
    <col min="17" max="17" width="7" customWidth="1"/>
    <col min="18" max="20" width="6.28515625" customWidth="1"/>
    <col min="21" max="22" width="8.42578125" customWidth="1"/>
    <col min="23" max="23" width="6.28515625" customWidth="1"/>
    <col min="24" max="24" width="7.140625" customWidth="1"/>
    <col min="25" max="25" width="7.85546875" customWidth="1"/>
  </cols>
  <sheetData>
    <row r="1" spans="1:26" s="14" customFormat="1" ht="24" customHeight="1" x14ac:dyDescent="0.3">
      <c r="A1" s="21"/>
      <c r="L1" s="12" t="s">
        <v>49</v>
      </c>
      <c r="M1" s="76" t="s">
        <v>92</v>
      </c>
      <c r="N1" s="76"/>
      <c r="O1" s="76"/>
      <c r="P1" s="77"/>
      <c r="Q1" s="77"/>
      <c r="R1" s="77"/>
      <c r="S1" s="77"/>
      <c r="T1" s="77"/>
      <c r="U1" s="77"/>
    </row>
    <row r="2" spans="1:26" s="2" customFormat="1" ht="18" customHeight="1" x14ac:dyDescent="0.3">
      <c r="A2" s="7"/>
      <c r="B2" s="1"/>
      <c r="C2" s="1"/>
      <c r="D2" s="1"/>
      <c r="E2" s="1"/>
      <c r="F2" s="1"/>
      <c r="G2" s="1"/>
      <c r="H2" s="1"/>
      <c r="J2" s="1"/>
      <c r="K2" s="1"/>
      <c r="L2" s="12" t="s">
        <v>50</v>
      </c>
      <c r="M2" s="76" t="s">
        <v>94</v>
      </c>
      <c r="N2" s="76"/>
      <c r="O2" s="76" t="s">
        <v>93</v>
      </c>
      <c r="P2" s="77"/>
      <c r="Q2" s="77"/>
      <c r="R2" s="77"/>
      <c r="S2" s="77"/>
      <c r="T2" s="77"/>
      <c r="U2" s="77"/>
      <c r="Y2" s="14"/>
      <c r="Z2" s="14"/>
    </row>
    <row r="3" spans="1:26" s="2" customFormat="1" ht="21" customHeight="1" x14ac:dyDescent="0.3">
      <c r="A3" s="7"/>
      <c r="B3" s="1"/>
      <c r="C3" s="1"/>
      <c r="D3" s="1"/>
      <c r="E3" s="1"/>
      <c r="F3" s="1"/>
      <c r="G3" s="1"/>
      <c r="H3" s="1"/>
      <c r="J3" s="1"/>
      <c r="K3" s="1"/>
      <c r="L3" s="12" t="s">
        <v>51</v>
      </c>
      <c r="M3" s="76" t="s">
        <v>95</v>
      </c>
      <c r="N3" s="76"/>
      <c r="O3" s="76"/>
      <c r="P3" s="77"/>
      <c r="Q3" s="77"/>
      <c r="R3" s="77"/>
      <c r="S3" s="77"/>
      <c r="T3" s="77"/>
      <c r="U3" s="77"/>
      <c r="V3" s="13"/>
      <c r="W3" s="13"/>
      <c r="X3" s="13"/>
      <c r="Y3" s="14"/>
      <c r="Z3" s="14"/>
    </row>
    <row r="4" spans="1:26" s="2" customFormat="1" ht="22.5" customHeight="1" x14ac:dyDescent="0.3">
      <c r="A4" s="7"/>
      <c r="B4" s="1"/>
      <c r="D4" s="9"/>
      <c r="E4" s="9"/>
      <c r="F4" s="9"/>
      <c r="G4" s="9"/>
      <c r="H4" s="9"/>
      <c r="I4" s="9"/>
      <c r="J4" s="9"/>
      <c r="K4" s="9"/>
      <c r="L4" s="12" t="s">
        <v>53</v>
      </c>
      <c r="M4" s="13"/>
      <c r="N4" s="13"/>
      <c r="O4" s="78" t="s">
        <v>408</v>
      </c>
      <c r="P4" s="79"/>
      <c r="Q4" s="79"/>
      <c r="R4" s="79"/>
      <c r="S4" s="79"/>
      <c r="T4" s="79"/>
      <c r="U4" s="79"/>
      <c r="V4" s="13"/>
      <c r="W4" s="13"/>
      <c r="X4" s="13"/>
    </row>
    <row r="5" spans="1:26" s="2" customFormat="1" ht="22.5" customHeight="1" x14ac:dyDescent="0.3">
      <c r="A5" s="7"/>
      <c r="B5" s="1"/>
      <c r="C5" s="8"/>
      <c r="D5" s="8"/>
      <c r="E5" s="8"/>
      <c r="F5" s="8"/>
      <c r="G5" s="8"/>
      <c r="H5" s="8"/>
      <c r="I5" s="8"/>
      <c r="J5" s="8"/>
      <c r="K5" s="8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6" s="2" customFormat="1" ht="22.5" customHeight="1" x14ac:dyDescent="0.3">
      <c r="A6" s="7"/>
      <c r="B6" s="1"/>
      <c r="C6" s="8"/>
      <c r="D6" s="8"/>
      <c r="E6" s="8"/>
      <c r="F6" s="8"/>
      <c r="G6" s="8"/>
      <c r="H6" s="8"/>
      <c r="I6" s="8"/>
      <c r="J6" s="8"/>
      <c r="K6" s="8"/>
      <c r="L6" s="10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6" s="4" customFormat="1" ht="19.5" customHeight="1" x14ac:dyDescent="0.3">
      <c r="A7" s="7"/>
      <c r="B7" s="1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6" s="2" customFormat="1" ht="39.75" customHeight="1" x14ac:dyDescent="0.3">
      <c r="A8" s="7"/>
      <c r="B8" s="1"/>
      <c r="C8" s="8"/>
      <c r="D8" s="8"/>
      <c r="E8" s="8"/>
      <c r="F8" s="8"/>
      <c r="G8" s="8"/>
      <c r="H8" s="8"/>
      <c r="I8" s="8"/>
      <c r="J8" s="8"/>
      <c r="K8" s="8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6" s="2" customFormat="1" ht="12.75" customHeight="1" x14ac:dyDescent="0.3">
      <c r="A9" s="7"/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6" s="2" customFormat="1" ht="22.15" customHeight="1" x14ac:dyDescent="0.3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20"/>
    </row>
    <row r="11" spans="1:26" s="2" customFormat="1" ht="22.15" customHeight="1" x14ac:dyDescent="0.3">
      <c r="A11" s="20"/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</row>
    <row r="12" spans="1:26" s="2" customFormat="1" ht="22.15" customHeight="1" x14ac:dyDescent="0.3">
      <c r="A12" s="58"/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spans="1:26" s="2" customFormat="1" ht="22.15" customHeight="1" x14ac:dyDescent="0.3">
      <c r="A13" s="58"/>
      <c r="B13" s="104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</row>
    <row r="14" spans="1:26" s="2" customFormat="1" ht="22.15" customHeight="1" x14ac:dyDescent="0.3">
      <c r="A14" s="58"/>
      <c r="B14" s="106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spans="1:26" s="2" customFormat="1" ht="22.15" customHeight="1" x14ac:dyDescent="0.3">
      <c r="A15" s="58"/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</row>
    <row r="16" spans="1:26" s="2" customFormat="1" ht="22.15" customHeight="1" x14ac:dyDescent="0.3">
      <c r="A16" s="58"/>
      <c r="B16" s="100" t="s">
        <v>295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58"/>
    </row>
    <row r="17" spans="1:25" s="2" customFormat="1" ht="18.75" customHeight="1" x14ac:dyDescent="0.3">
      <c r="A17" s="82" t="s">
        <v>298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59"/>
    </row>
    <row r="18" spans="1:25" s="2" customFormat="1" ht="20.25" customHeight="1" x14ac:dyDescent="0.3">
      <c r="A18" s="82" t="s">
        <v>299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59"/>
    </row>
    <row r="19" spans="1:25" s="2" customFormat="1" ht="21" customHeight="1" x14ac:dyDescent="0.3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1:25" s="1" customFormat="1" ht="18.75" customHeight="1" x14ac:dyDescent="0.25">
      <c r="A20" s="107" t="s">
        <v>36</v>
      </c>
      <c r="B20" s="83" t="s">
        <v>19</v>
      </c>
      <c r="C20" s="80" t="s">
        <v>0</v>
      </c>
      <c r="D20" s="80"/>
      <c r="E20" s="80"/>
      <c r="F20" s="80"/>
      <c r="G20" s="80" t="s">
        <v>1</v>
      </c>
      <c r="H20" s="80"/>
      <c r="I20" s="80" t="s">
        <v>18</v>
      </c>
      <c r="J20" s="80"/>
      <c r="K20" s="87" t="s">
        <v>2</v>
      </c>
      <c r="L20" s="88"/>
      <c r="M20" s="87" t="s">
        <v>3</v>
      </c>
      <c r="N20" s="88"/>
      <c r="O20" s="87" t="s">
        <v>52</v>
      </c>
      <c r="P20" s="88"/>
      <c r="Q20" s="87" t="s">
        <v>4</v>
      </c>
      <c r="R20" s="88"/>
      <c r="S20" s="80" t="s">
        <v>44</v>
      </c>
      <c r="T20" s="80"/>
      <c r="U20" s="87" t="s">
        <v>5</v>
      </c>
      <c r="V20" s="88"/>
      <c r="W20" s="80" t="s">
        <v>6</v>
      </c>
      <c r="X20" s="80"/>
    </row>
    <row r="21" spans="1:25" s="5" customFormat="1" ht="15.75" customHeight="1" x14ac:dyDescent="0.25">
      <c r="A21" s="107"/>
      <c r="B21" s="83"/>
      <c r="C21" s="83" t="s">
        <v>17</v>
      </c>
      <c r="D21" s="83"/>
      <c r="E21" s="83" t="s">
        <v>7</v>
      </c>
      <c r="F21" s="83"/>
      <c r="G21" s="84" t="s">
        <v>89</v>
      </c>
      <c r="H21" s="84" t="s">
        <v>90</v>
      </c>
      <c r="I21" s="84" t="s">
        <v>89</v>
      </c>
      <c r="J21" s="84" t="s">
        <v>90</v>
      </c>
      <c r="K21" s="84" t="s">
        <v>89</v>
      </c>
      <c r="L21" s="84" t="s">
        <v>90</v>
      </c>
      <c r="M21" s="84" t="s">
        <v>89</v>
      </c>
      <c r="N21" s="84" t="s">
        <v>90</v>
      </c>
      <c r="O21" s="84" t="s">
        <v>89</v>
      </c>
      <c r="P21" s="84" t="s">
        <v>90</v>
      </c>
      <c r="Q21" s="84" t="s">
        <v>89</v>
      </c>
      <c r="R21" s="84" t="s">
        <v>90</v>
      </c>
      <c r="S21" s="84" t="s">
        <v>89</v>
      </c>
      <c r="T21" s="84" t="s">
        <v>90</v>
      </c>
      <c r="U21" s="89" t="s">
        <v>89</v>
      </c>
      <c r="V21" s="89" t="s">
        <v>90</v>
      </c>
      <c r="W21" s="84" t="s">
        <v>89</v>
      </c>
      <c r="X21" s="84" t="s">
        <v>90</v>
      </c>
    </row>
    <row r="22" spans="1:25" s="3" customFormat="1" ht="121.5" customHeight="1" x14ac:dyDescent="0.25">
      <c r="A22" s="107"/>
      <c r="B22" s="83"/>
      <c r="C22" s="62" t="s">
        <v>89</v>
      </c>
      <c r="D22" s="62" t="s">
        <v>90</v>
      </c>
      <c r="E22" s="62" t="s">
        <v>89</v>
      </c>
      <c r="F22" s="62" t="s">
        <v>90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90"/>
      <c r="V22" s="90"/>
      <c r="W22" s="85"/>
      <c r="X22" s="85"/>
      <c r="Y22" s="86"/>
    </row>
    <row r="23" spans="1:25" s="3" customFormat="1" x14ac:dyDescent="0.25">
      <c r="A23" s="49">
        <v>1</v>
      </c>
      <c r="B23" s="56">
        <v>2</v>
      </c>
      <c r="C23" s="56">
        <v>3</v>
      </c>
      <c r="D23" s="56">
        <v>4</v>
      </c>
      <c r="E23" s="56">
        <v>5</v>
      </c>
      <c r="F23" s="56">
        <v>6</v>
      </c>
      <c r="G23" s="63">
        <v>7</v>
      </c>
      <c r="H23" s="63">
        <v>8</v>
      </c>
      <c r="I23" s="63">
        <v>9</v>
      </c>
      <c r="J23" s="63">
        <v>10</v>
      </c>
      <c r="K23" s="63">
        <v>11</v>
      </c>
      <c r="L23" s="63">
        <v>12</v>
      </c>
      <c r="M23" s="64">
        <v>13</v>
      </c>
      <c r="N23" s="64">
        <v>14</v>
      </c>
      <c r="O23" s="63">
        <v>15</v>
      </c>
      <c r="P23" s="63">
        <v>16</v>
      </c>
      <c r="Q23" s="56">
        <v>17</v>
      </c>
      <c r="R23" s="56">
        <v>18</v>
      </c>
      <c r="S23" s="56">
        <v>19</v>
      </c>
      <c r="T23" s="56">
        <v>20</v>
      </c>
      <c r="U23" s="56">
        <v>21</v>
      </c>
      <c r="V23" s="56">
        <v>22</v>
      </c>
      <c r="W23" s="56">
        <v>23</v>
      </c>
      <c r="X23" s="56">
        <v>24</v>
      </c>
      <c r="Y23" s="86"/>
    </row>
    <row r="24" spans="1:25" s="11" customFormat="1" ht="27.75" customHeight="1" x14ac:dyDescent="0.25">
      <c r="A24" s="91" t="s">
        <v>8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22"/>
    </row>
    <row r="25" spans="1:25" s="11" customFormat="1" ht="18.75" x14ac:dyDescent="0.3">
      <c r="A25" s="34">
        <v>1</v>
      </c>
      <c r="B25" s="35" t="s">
        <v>54</v>
      </c>
      <c r="C25" s="36"/>
      <c r="D25" s="36"/>
      <c r="E25" s="36"/>
      <c r="F25" s="36"/>
      <c r="G25" s="36"/>
      <c r="H25" s="36"/>
      <c r="I25" s="36">
        <v>16</v>
      </c>
      <c r="J25" s="36"/>
      <c r="K25" s="36">
        <v>18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s="11" customFormat="1" ht="18.75" x14ac:dyDescent="0.3">
      <c r="A26" s="34">
        <v>2</v>
      </c>
      <c r="B26" s="35" t="s">
        <v>57</v>
      </c>
      <c r="C26" s="36"/>
      <c r="D26" s="36"/>
      <c r="E26" s="36"/>
      <c r="F26" s="36"/>
      <c r="G26" s="36"/>
      <c r="H26" s="36"/>
      <c r="I26" s="36">
        <v>17</v>
      </c>
      <c r="J26" s="36"/>
      <c r="K26" s="36">
        <v>7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s="11" customFormat="1" ht="18.75" x14ac:dyDescent="0.3">
      <c r="A27" s="34">
        <f t="shared" ref="A27:A32" si="0">A26+1</f>
        <v>3</v>
      </c>
      <c r="B27" s="35" t="s">
        <v>58</v>
      </c>
      <c r="C27" s="36"/>
      <c r="D27" s="36"/>
      <c r="E27" s="36">
        <v>10</v>
      </c>
      <c r="F27" s="36"/>
      <c r="G27" s="36"/>
      <c r="H27" s="36"/>
      <c r="I27" s="36">
        <v>10</v>
      </c>
      <c r="J27" s="36"/>
      <c r="K27" s="36">
        <v>20</v>
      </c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s="11" customFormat="1" ht="18.75" x14ac:dyDescent="0.3">
      <c r="A28" s="34">
        <f t="shared" si="0"/>
        <v>4</v>
      </c>
      <c r="B28" s="35" t="s">
        <v>59</v>
      </c>
      <c r="C28" s="36"/>
      <c r="D28" s="36"/>
      <c r="E28" s="36"/>
      <c r="F28" s="36"/>
      <c r="G28" s="36"/>
      <c r="H28" s="36"/>
      <c r="I28" s="36">
        <v>5</v>
      </c>
      <c r="J28" s="36"/>
      <c r="K28" s="36">
        <v>3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s="11" customFormat="1" ht="18.75" x14ac:dyDescent="0.3">
      <c r="A29" s="34">
        <f t="shared" si="0"/>
        <v>5</v>
      </c>
      <c r="B29" s="35" t="s">
        <v>60</v>
      </c>
      <c r="C29" s="36"/>
      <c r="D29" s="36"/>
      <c r="E29" s="36"/>
      <c r="F29" s="36"/>
      <c r="G29" s="36"/>
      <c r="H29" s="36"/>
      <c r="I29" s="36">
        <v>10</v>
      </c>
      <c r="J29" s="36"/>
      <c r="K29" s="36">
        <v>8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5" s="11" customFormat="1" ht="18.75" x14ac:dyDescent="0.3">
      <c r="A30" s="34">
        <f t="shared" si="0"/>
        <v>6</v>
      </c>
      <c r="B30" s="27" t="s">
        <v>55</v>
      </c>
      <c r="C30" s="37"/>
      <c r="D30" s="37"/>
      <c r="E30" s="37"/>
      <c r="F30" s="36"/>
      <c r="G30" s="37"/>
      <c r="H30" s="37"/>
      <c r="I30" s="36">
        <v>25</v>
      </c>
      <c r="J30" s="37"/>
      <c r="K30" s="36">
        <v>15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5" s="11" customFormat="1" ht="18.75" x14ac:dyDescent="0.3">
      <c r="A31" s="34">
        <f t="shared" si="0"/>
        <v>7</v>
      </c>
      <c r="B31" s="27" t="s">
        <v>61</v>
      </c>
      <c r="C31" s="37"/>
      <c r="D31" s="37"/>
      <c r="E31" s="37"/>
      <c r="F31" s="36"/>
      <c r="G31" s="37"/>
      <c r="H31" s="37"/>
      <c r="I31" s="36">
        <v>38</v>
      </c>
      <c r="J31" s="37"/>
      <c r="K31" s="36">
        <v>16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5" s="11" customFormat="1" ht="18.75" x14ac:dyDescent="0.3">
      <c r="A32" s="34">
        <f t="shared" si="0"/>
        <v>8</v>
      </c>
      <c r="B32" s="27" t="s">
        <v>56</v>
      </c>
      <c r="C32" s="27"/>
      <c r="D32" s="27"/>
      <c r="E32" s="27"/>
      <c r="F32" s="27"/>
      <c r="G32" s="27"/>
      <c r="H32" s="27"/>
      <c r="I32" s="27">
        <v>15</v>
      </c>
      <c r="J32" s="27"/>
      <c r="K32" s="36">
        <v>7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s="11" customFormat="1" ht="20.25" customHeight="1" x14ac:dyDescent="0.3">
      <c r="A33" s="34"/>
      <c r="B33" s="27" t="s">
        <v>62</v>
      </c>
      <c r="C33" s="36" t="s">
        <v>91</v>
      </c>
      <c r="D33" s="36" t="s">
        <v>91</v>
      </c>
      <c r="E33" s="27">
        <f t="shared" ref="E33:K33" si="1">SUM(E25:E32)</f>
        <v>10</v>
      </c>
      <c r="F33" s="36" t="s">
        <v>91</v>
      </c>
      <c r="G33" s="36" t="s">
        <v>91</v>
      </c>
      <c r="H33" s="36" t="s">
        <v>91</v>
      </c>
      <c r="I33" s="27">
        <f t="shared" si="1"/>
        <v>136</v>
      </c>
      <c r="J33" s="36" t="s">
        <v>91</v>
      </c>
      <c r="K33" s="27">
        <f t="shared" si="1"/>
        <v>94</v>
      </c>
      <c r="L33" s="36" t="s">
        <v>91</v>
      </c>
      <c r="M33" s="36" t="s">
        <v>91</v>
      </c>
      <c r="N33" s="36" t="s">
        <v>91</v>
      </c>
      <c r="O33" s="36" t="s">
        <v>91</v>
      </c>
      <c r="P33" s="36" t="s">
        <v>91</v>
      </c>
      <c r="Q33" s="36" t="s">
        <v>91</v>
      </c>
      <c r="R33" s="36" t="s">
        <v>91</v>
      </c>
      <c r="S33" s="36" t="s">
        <v>91</v>
      </c>
      <c r="T33" s="36" t="s">
        <v>91</v>
      </c>
      <c r="U33" s="36" t="s">
        <v>91</v>
      </c>
      <c r="V33" s="36" t="s">
        <v>91</v>
      </c>
      <c r="W33" s="36" t="s">
        <v>91</v>
      </c>
      <c r="X33" s="36" t="s">
        <v>91</v>
      </c>
    </row>
    <row r="34" spans="1:24" s="11" customFormat="1" ht="18.75" x14ac:dyDescent="0.3">
      <c r="A34" s="34">
        <v>9</v>
      </c>
      <c r="B34" s="27" t="s">
        <v>98</v>
      </c>
      <c r="C34" s="27"/>
      <c r="D34" s="27"/>
      <c r="E34" s="27"/>
      <c r="F34" s="27"/>
      <c r="G34" s="27"/>
      <c r="H34" s="27"/>
      <c r="I34" s="27">
        <v>5</v>
      </c>
      <c r="J34" s="27"/>
      <c r="K34" s="27">
        <v>7</v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s="11" customFormat="1" ht="18.75" x14ac:dyDescent="0.3">
      <c r="A35" s="34">
        <f>A34+1</f>
        <v>10</v>
      </c>
      <c r="B35" s="27" t="s">
        <v>99</v>
      </c>
      <c r="C35" s="27"/>
      <c r="D35" s="27"/>
      <c r="E35" s="27"/>
      <c r="F35" s="27"/>
      <c r="G35" s="27"/>
      <c r="H35" s="27"/>
      <c r="I35" s="27">
        <v>15</v>
      </c>
      <c r="J35" s="27"/>
      <c r="K35" s="27">
        <v>3</v>
      </c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s="11" customFormat="1" ht="19.5" customHeight="1" x14ac:dyDescent="0.3">
      <c r="A36" s="34">
        <f t="shared" ref="A36:A50" si="2">A35+1</f>
        <v>11</v>
      </c>
      <c r="B36" s="27" t="s">
        <v>100</v>
      </c>
      <c r="C36" s="27"/>
      <c r="D36" s="27"/>
      <c r="E36" s="27"/>
      <c r="F36" s="27"/>
      <c r="G36" s="27"/>
      <c r="H36" s="27"/>
      <c r="I36" s="27">
        <v>30</v>
      </c>
      <c r="J36" s="27"/>
      <c r="K36" s="27">
        <v>26</v>
      </c>
      <c r="L36" s="27">
        <v>2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s="11" customFormat="1" ht="19.5" customHeight="1" x14ac:dyDescent="0.3">
      <c r="A37" s="34">
        <f t="shared" si="2"/>
        <v>12</v>
      </c>
      <c r="B37" s="27" t="s">
        <v>284</v>
      </c>
      <c r="C37" s="27"/>
      <c r="D37" s="27"/>
      <c r="E37" s="27"/>
      <c r="F37" s="27"/>
      <c r="G37" s="27"/>
      <c r="H37" s="27"/>
      <c r="I37" s="27">
        <v>6</v>
      </c>
      <c r="J37" s="27"/>
      <c r="K37" s="27">
        <v>4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s="11" customFormat="1" ht="18.75" x14ac:dyDescent="0.3">
      <c r="A38" s="34">
        <f t="shared" si="2"/>
        <v>13</v>
      </c>
      <c r="B38" s="27" t="s">
        <v>46</v>
      </c>
      <c r="C38" s="27"/>
      <c r="D38" s="27"/>
      <c r="E38" s="27"/>
      <c r="F38" s="27"/>
      <c r="G38" s="27"/>
      <c r="H38" s="27"/>
      <c r="I38" s="27">
        <v>10</v>
      </c>
      <c r="J38" s="27"/>
      <c r="K38" s="36">
        <v>10</v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s="11" customFormat="1" ht="18.75" x14ac:dyDescent="0.3">
      <c r="A39" s="34">
        <f t="shared" si="2"/>
        <v>14</v>
      </c>
      <c r="B39" s="27" t="s">
        <v>47</v>
      </c>
      <c r="C39" s="27"/>
      <c r="D39" s="27"/>
      <c r="E39" s="27"/>
      <c r="F39" s="27"/>
      <c r="G39" s="27"/>
      <c r="H39" s="27"/>
      <c r="I39" s="27">
        <v>10</v>
      </c>
      <c r="J39" s="27"/>
      <c r="K39" s="36">
        <v>10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s="11" customFormat="1" ht="18.75" x14ac:dyDescent="0.3">
      <c r="A40" s="34">
        <f t="shared" si="2"/>
        <v>15</v>
      </c>
      <c r="B40" s="27" t="s">
        <v>48</v>
      </c>
      <c r="C40" s="27"/>
      <c r="D40" s="27"/>
      <c r="E40" s="27"/>
      <c r="F40" s="27"/>
      <c r="G40" s="27"/>
      <c r="H40" s="27"/>
      <c r="I40" s="27">
        <v>10</v>
      </c>
      <c r="J40" s="27"/>
      <c r="K40" s="36">
        <v>4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s="11" customFormat="1" ht="18.75" x14ac:dyDescent="0.3">
      <c r="A41" s="34">
        <f t="shared" si="2"/>
        <v>16</v>
      </c>
      <c r="B41" s="27" t="s">
        <v>101</v>
      </c>
      <c r="C41" s="27"/>
      <c r="D41" s="27"/>
      <c r="E41" s="27"/>
      <c r="F41" s="27"/>
      <c r="G41" s="27"/>
      <c r="H41" s="27"/>
      <c r="I41" s="27">
        <v>15</v>
      </c>
      <c r="J41" s="27"/>
      <c r="K41" s="36">
        <v>20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s="11" customFormat="1" ht="20.25" customHeight="1" x14ac:dyDescent="0.3">
      <c r="A42" s="34">
        <f t="shared" si="2"/>
        <v>17</v>
      </c>
      <c r="B42" s="27" t="s">
        <v>102</v>
      </c>
      <c r="C42" s="27"/>
      <c r="D42" s="27"/>
      <c r="E42" s="27"/>
      <c r="F42" s="27"/>
      <c r="G42" s="27"/>
      <c r="H42" s="27"/>
      <c r="I42" s="27">
        <v>18</v>
      </c>
      <c r="J42" s="27"/>
      <c r="K42" s="36">
        <v>6</v>
      </c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s="11" customFormat="1" ht="20.25" customHeight="1" x14ac:dyDescent="0.3">
      <c r="A43" s="34">
        <f t="shared" si="2"/>
        <v>18</v>
      </c>
      <c r="B43" s="27" t="s">
        <v>103</v>
      </c>
      <c r="C43" s="27"/>
      <c r="D43" s="27"/>
      <c r="E43" s="27"/>
      <c r="F43" s="27"/>
      <c r="G43" s="27"/>
      <c r="H43" s="27"/>
      <c r="I43" s="27">
        <v>15</v>
      </c>
      <c r="J43" s="27"/>
      <c r="K43" s="36">
        <v>7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s="11" customFormat="1" ht="18.75" x14ac:dyDescent="0.3">
      <c r="A44" s="34">
        <f t="shared" si="2"/>
        <v>19</v>
      </c>
      <c r="B44" s="27" t="s">
        <v>104</v>
      </c>
      <c r="C44" s="27"/>
      <c r="D44" s="27"/>
      <c r="E44" s="27"/>
      <c r="F44" s="27"/>
      <c r="G44" s="27"/>
      <c r="H44" s="27"/>
      <c r="I44" s="27">
        <v>3</v>
      </c>
      <c r="J44" s="27"/>
      <c r="K44" s="36">
        <v>15</v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s="11" customFormat="1" ht="18.75" x14ac:dyDescent="0.3">
      <c r="A45" s="34">
        <f t="shared" si="2"/>
        <v>20</v>
      </c>
      <c r="B45" s="27" t="s">
        <v>105</v>
      </c>
      <c r="C45" s="27"/>
      <c r="D45" s="27"/>
      <c r="E45" s="27"/>
      <c r="F45" s="27"/>
      <c r="G45" s="27"/>
      <c r="H45" s="27"/>
      <c r="I45" s="27">
        <v>30</v>
      </c>
      <c r="J45" s="27"/>
      <c r="K45" s="36">
        <v>11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s="11" customFormat="1" ht="18.75" x14ac:dyDescent="0.3">
      <c r="A46" s="34">
        <f t="shared" si="2"/>
        <v>21</v>
      </c>
      <c r="B46" s="27" t="s">
        <v>106</v>
      </c>
      <c r="C46" s="27"/>
      <c r="D46" s="27"/>
      <c r="E46" s="27"/>
      <c r="F46" s="27"/>
      <c r="G46" s="27"/>
      <c r="H46" s="27"/>
      <c r="I46" s="27">
        <v>25</v>
      </c>
      <c r="J46" s="27"/>
      <c r="K46" s="36">
        <v>20</v>
      </c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s="11" customFormat="1" ht="18.75" x14ac:dyDescent="0.3">
      <c r="A47" s="34">
        <f t="shared" si="2"/>
        <v>22</v>
      </c>
      <c r="B47" s="27" t="s">
        <v>107</v>
      </c>
      <c r="C47" s="27"/>
      <c r="D47" s="27"/>
      <c r="E47" s="27">
        <v>51</v>
      </c>
      <c r="F47" s="27">
        <v>23</v>
      </c>
      <c r="G47" s="27"/>
      <c r="H47" s="27"/>
      <c r="I47" s="27">
        <v>17</v>
      </c>
      <c r="J47" s="27"/>
      <c r="K47" s="36">
        <v>26</v>
      </c>
      <c r="L47" s="27">
        <v>6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s="11" customFormat="1" ht="18.75" x14ac:dyDescent="0.3">
      <c r="A48" s="34">
        <f t="shared" si="2"/>
        <v>23</v>
      </c>
      <c r="B48" s="27" t="s">
        <v>108</v>
      </c>
      <c r="C48" s="27"/>
      <c r="D48" s="27"/>
      <c r="E48" s="27"/>
      <c r="F48" s="27"/>
      <c r="G48" s="27"/>
      <c r="H48" s="27"/>
      <c r="I48" s="27">
        <v>30</v>
      </c>
      <c r="J48" s="27"/>
      <c r="K48" s="36">
        <v>6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s="11" customFormat="1" ht="18.75" x14ac:dyDescent="0.3">
      <c r="A49" s="34">
        <f t="shared" si="2"/>
        <v>24</v>
      </c>
      <c r="B49" s="27" t="s">
        <v>109</v>
      </c>
      <c r="C49" s="27"/>
      <c r="D49" s="27"/>
      <c r="E49" s="27"/>
      <c r="F49" s="27"/>
      <c r="G49" s="27"/>
      <c r="H49" s="27"/>
      <c r="I49" s="27">
        <v>14</v>
      </c>
      <c r="J49" s="27"/>
      <c r="K49" s="36">
        <v>2</v>
      </c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s="11" customFormat="1" ht="18.75" x14ac:dyDescent="0.3">
      <c r="A50" s="34">
        <f t="shared" si="2"/>
        <v>25</v>
      </c>
      <c r="B50" s="27" t="s">
        <v>110</v>
      </c>
      <c r="C50" s="27"/>
      <c r="D50" s="27"/>
      <c r="E50" s="27"/>
      <c r="F50" s="27"/>
      <c r="G50" s="27"/>
      <c r="H50" s="27"/>
      <c r="I50" s="27">
        <v>15</v>
      </c>
      <c r="J50" s="27"/>
      <c r="K50" s="36">
        <v>5</v>
      </c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s="11" customFormat="1" ht="20.25" customHeight="1" x14ac:dyDescent="0.3">
      <c r="A51" s="34"/>
      <c r="B51" s="27" t="s">
        <v>40</v>
      </c>
      <c r="C51" s="36" t="s">
        <v>91</v>
      </c>
      <c r="D51" s="36" t="s">
        <v>91</v>
      </c>
      <c r="E51" s="27">
        <f t="shared" ref="E51:L51" si="3">SUM(E34:E50)</f>
        <v>51</v>
      </c>
      <c r="F51" s="27">
        <f t="shared" si="3"/>
        <v>23</v>
      </c>
      <c r="G51" s="36" t="s">
        <v>91</v>
      </c>
      <c r="H51" s="36" t="s">
        <v>91</v>
      </c>
      <c r="I51" s="27">
        <f t="shared" si="3"/>
        <v>268</v>
      </c>
      <c r="J51" s="36" t="s">
        <v>91</v>
      </c>
      <c r="K51" s="27">
        <f t="shared" si="3"/>
        <v>182</v>
      </c>
      <c r="L51" s="27">
        <f t="shared" si="3"/>
        <v>8</v>
      </c>
      <c r="M51" s="36" t="s">
        <v>91</v>
      </c>
      <c r="N51" s="36" t="s">
        <v>91</v>
      </c>
      <c r="O51" s="36" t="s">
        <v>91</v>
      </c>
      <c r="P51" s="36" t="s">
        <v>91</v>
      </c>
      <c r="Q51" s="36" t="s">
        <v>91</v>
      </c>
      <c r="R51" s="36" t="s">
        <v>91</v>
      </c>
      <c r="S51" s="36" t="s">
        <v>91</v>
      </c>
      <c r="T51" s="36" t="s">
        <v>91</v>
      </c>
      <c r="U51" s="36" t="s">
        <v>91</v>
      </c>
      <c r="V51" s="36" t="s">
        <v>91</v>
      </c>
      <c r="W51" s="36" t="s">
        <v>91</v>
      </c>
      <c r="X51" s="36" t="s">
        <v>91</v>
      </c>
    </row>
    <row r="52" spans="1:24" s="11" customFormat="1" ht="20.25" customHeight="1" x14ac:dyDescent="0.3">
      <c r="A52" s="65"/>
      <c r="B52" s="66" t="s">
        <v>41</v>
      </c>
      <c r="C52" s="36" t="s">
        <v>91</v>
      </c>
      <c r="D52" s="36" t="s">
        <v>91</v>
      </c>
      <c r="E52" s="66">
        <f t="shared" ref="E52:L52" si="4">E51+E33</f>
        <v>61</v>
      </c>
      <c r="F52" s="66">
        <f t="shared" si="4"/>
        <v>23</v>
      </c>
      <c r="G52" s="36" t="s">
        <v>91</v>
      </c>
      <c r="H52" s="36" t="s">
        <v>91</v>
      </c>
      <c r="I52" s="66">
        <f t="shared" si="4"/>
        <v>404</v>
      </c>
      <c r="J52" s="36" t="s">
        <v>91</v>
      </c>
      <c r="K52" s="66">
        <f t="shared" si="4"/>
        <v>276</v>
      </c>
      <c r="L52" s="66">
        <f t="shared" si="4"/>
        <v>8</v>
      </c>
      <c r="M52" s="36" t="s">
        <v>91</v>
      </c>
      <c r="N52" s="36" t="s">
        <v>91</v>
      </c>
      <c r="O52" s="36" t="s">
        <v>91</v>
      </c>
      <c r="P52" s="36" t="s">
        <v>91</v>
      </c>
      <c r="Q52" s="36" t="s">
        <v>91</v>
      </c>
      <c r="R52" s="36" t="s">
        <v>91</v>
      </c>
      <c r="S52" s="36" t="s">
        <v>91</v>
      </c>
      <c r="T52" s="36" t="s">
        <v>91</v>
      </c>
      <c r="U52" s="36" t="s">
        <v>91</v>
      </c>
      <c r="V52" s="36" t="s">
        <v>91</v>
      </c>
      <c r="W52" s="36" t="s">
        <v>91</v>
      </c>
      <c r="X52" s="36" t="s">
        <v>91</v>
      </c>
    </row>
    <row r="53" spans="1:24" s="11" customFormat="1" ht="27" customHeight="1" x14ac:dyDescent="0.25">
      <c r="A53" s="93" t="s">
        <v>35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38"/>
    </row>
    <row r="54" spans="1:24" s="11" customFormat="1" ht="16.5" customHeight="1" x14ac:dyDescent="0.3">
      <c r="A54" s="34">
        <v>26</v>
      </c>
      <c r="B54" s="27" t="s">
        <v>64</v>
      </c>
      <c r="C54" s="39">
        <v>4</v>
      </c>
      <c r="D54" s="39"/>
      <c r="E54" s="39"/>
      <c r="F54" s="39"/>
      <c r="G54" s="39"/>
      <c r="H54" s="39"/>
      <c r="I54" s="39">
        <v>13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spans="1:24" s="11" customFormat="1" ht="16.5" customHeight="1" x14ac:dyDescent="0.3">
      <c r="A55" s="34">
        <f>A54+1</f>
        <v>27</v>
      </c>
      <c r="B55" s="27" t="s">
        <v>65</v>
      </c>
      <c r="C55" s="39">
        <v>3</v>
      </c>
      <c r="D55" s="39"/>
      <c r="E55" s="39"/>
      <c r="F55" s="39"/>
      <c r="G55" s="39"/>
      <c r="H55" s="39"/>
      <c r="I55" s="39">
        <v>7</v>
      </c>
      <c r="J55" s="39"/>
      <c r="K55" s="39">
        <v>9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s="11" customFormat="1" ht="16.5" customHeight="1" x14ac:dyDescent="0.3">
      <c r="A56" s="34">
        <f t="shared" ref="A56:A59" si="5">A55+1</f>
        <v>28</v>
      </c>
      <c r="B56" s="27" t="s">
        <v>66</v>
      </c>
      <c r="C56" s="39">
        <v>1</v>
      </c>
      <c r="D56" s="39"/>
      <c r="E56" s="39"/>
      <c r="F56" s="39"/>
      <c r="G56" s="39"/>
      <c r="H56" s="39"/>
      <c r="I56" s="39">
        <v>2</v>
      </c>
      <c r="J56" s="39"/>
      <c r="K56" s="39">
        <v>2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s="11" customFormat="1" ht="16.5" customHeight="1" x14ac:dyDescent="0.3">
      <c r="A57" s="34">
        <f t="shared" si="5"/>
        <v>29</v>
      </c>
      <c r="B57" s="27" t="s">
        <v>67</v>
      </c>
      <c r="C57" s="39">
        <v>1</v>
      </c>
      <c r="D57" s="39"/>
      <c r="E57" s="39"/>
      <c r="F57" s="39"/>
      <c r="G57" s="39"/>
      <c r="H57" s="39"/>
      <c r="I57" s="39">
        <v>2</v>
      </c>
      <c r="J57" s="39"/>
      <c r="K57" s="39">
        <v>2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 s="11" customFormat="1" ht="16.5" customHeight="1" x14ac:dyDescent="0.3">
      <c r="A58" s="34">
        <f t="shared" si="5"/>
        <v>30</v>
      </c>
      <c r="B58" s="27" t="s">
        <v>68</v>
      </c>
      <c r="C58" s="39">
        <v>3</v>
      </c>
      <c r="D58" s="39"/>
      <c r="E58" s="39"/>
      <c r="F58" s="39"/>
      <c r="G58" s="39"/>
      <c r="H58" s="39"/>
      <c r="I58" s="39">
        <v>9</v>
      </c>
      <c r="J58" s="39"/>
      <c r="K58" s="39">
        <v>6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s="11" customFormat="1" ht="16.5" customHeight="1" x14ac:dyDescent="0.3">
      <c r="A59" s="34">
        <f t="shared" si="5"/>
        <v>31</v>
      </c>
      <c r="B59" s="27" t="s">
        <v>69</v>
      </c>
      <c r="C59" s="39"/>
      <c r="D59" s="39"/>
      <c r="E59" s="39">
        <v>4</v>
      </c>
      <c r="F59" s="39">
        <v>4</v>
      </c>
      <c r="G59" s="39">
        <v>4</v>
      </c>
      <c r="H59" s="39">
        <v>4</v>
      </c>
      <c r="I59" s="39">
        <v>2</v>
      </c>
      <c r="J59" s="39"/>
      <c r="K59" s="39">
        <v>2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s="11" customFormat="1" ht="16.5" customHeight="1" x14ac:dyDescent="0.3">
      <c r="A60" s="34"/>
      <c r="B60" s="27" t="s">
        <v>37</v>
      </c>
      <c r="C60" s="39"/>
      <c r="D60" s="39"/>
      <c r="E60" s="39">
        <v>4</v>
      </c>
      <c r="F60" s="39">
        <v>4</v>
      </c>
      <c r="G60" s="39">
        <v>4</v>
      </c>
      <c r="H60" s="39">
        <v>4</v>
      </c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4" s="11" customFormat="1" ht="16.5" customHeight="1" x14ac:dyDescent="0.3">
      <c r="A61" s="34">
        <v>32</v>
      </c>
      <c r="B61" s="27" t="s">
        <v>70</v>
      </c>
      <c r="C61" s="39"/>
      <c r="D61" s="39"/>
      <c r="E61" s="39"/>
      <c r="F61" s="39"/>
      <c r="G61" s="39"/>
      <c r="H61" s="39"/>
      <c r="I61" s="39">
        <v>8</v>
      </c>
      <c r="J61" s="39"/>
      <c r="K61" s="39">
        <v>12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  <row r="62" spans="1:24" s="11" customFormat="1" ht="16.5" customHeight="1" x14ac:dyDescent="0.3">
      <c r="A62" s="34">
        <f>A61+1</f>
        <v>33</v>
      </c>
      <c r="B62" s="27" t="s">
        <v>71</v>
      </c>
      <c r="C62" s="39"/>
      <c r="D62" s="39"/>
      <c r="E62" s="39"/>
      <c r="F62" s="39"/>
      <c r="G62" s="39"/>
      <c r="H62" s="39"/>
      <c r="I62" s="39">
        <v>6</v>
      </c>
      <c r="J62" s="39"/>
      <c r="K62" s="39">
        <v>5</v>
      </c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</row>
    <row r="63" spans="1:24" s="11" customFormat="1" ht="16.5" customHeight="1" x14ac:dyDescent="0.3">
      <c r="A63" s="34">
        <f>A62+1</f>
        <v>34</v>
      </c>
      <c r="B63" s="27" t="s">
        <v>72</v>
      </c>
      <c r="C63" s="39"/>
      <c r="D63" s="39"/>
      <c r="E63" s="39"/>
      <c r="F63" s="39"/>
      <c r="G63" s="39"/>
      <c r="H63" s="39"/>
      <c r="I63" s="39">
        <v>10</v>
      </c>
      <c r="J63" s="39"/>
      <c r="K63" s="39">
        <v>9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</row>
    <row r="64" spans="1:24" s="11" customFormat="1" ht="16.5" customHeight="1" x14ac:dyDescent="0.3">
      <c r="A64" s="34">
        <f t="shared" ref="A64:A65" si="6">A63+1</f>
        <v>35</v>
      </c>
      <c r="B64" s="27" t="s">
        <v>73</v>
      </c>
      <c r="C64" s="39">
        <v>4</v>
      </c>
      <c r="D64" s="39"/>
      <c r="E64" s="39"/>
      <c r="F64" s="39"/>
      <c r="G64" s="39"/>
      <c r="H64" s="39"/>
      <c r="I64" s="39">
        <v>10</v>
      </c>
      <c r="J64" s="39"/>
      <c r="K64" s="39">
        <v>10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</row>
    <row r="65" spans="1:24" s="11" customFormat="1" ht="16.5" customHeight="1" x14ac:dyDescent="0.3">
      <c r="A65" s="34">
        <f t="shared" si="6"/>
        <v>36</v>
      </c>
      <c r="B65" s="27" t="s">
        <v>74</v>
      </c>
      <c r="C65" s="39">
        <v>4</v>
      </c>
      <c r="D65" s="39"/>
      <c r="E65" s="39"/>
      <c r="F65" s="39"/>
      <c r="G65" s="39"/>
      <c r="H65" s="39"/>
      <c r="I65" s="39">
        <v>9</v>
      </c>
      <c r="J65" s="39"/>
      <c r="K65" s="39">
        <v>10</v>
      </c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</row>
    <row r="66" spans="1:24" s="11" customFormat="1" ht="17.25" customHeight="1" x14ac:dyDescent="0.3">
      <c r="A66" s="34"/>
      <c r="B66" s="27" t="s">
        <v>62</v>
      </c>
      <c r="C66" s="39">
        <f>C54+C55+C56+C57+C58+C59+C61+C62+C63+C64+C65</f>
        <v>20</v>
      </c>
      <c r="D66" s="36" t="s">
        <v>91</v>
      </c>
      <c r="E66" s="39">
        <f t="shared" ref="E66:K66" si="7">E54+E55+E56+E57+E58+E59+E61+E62+E63+E64+E65</f>
        <v>4</v>
      </c>
      <c r="F66" s="39">
        <f t="shared" si="7"/>
        <v>4</v>
      </c>
      <c r="G66" s="39">
        <f t="shared" si="7"/>
        <v>4</v>
      </c>
      <c r="H66" s="39">
        <f t="shared" si="7"/>
        <v>4</v>
      </c>
      <c r="I66" s="39">
        <f t="shared" si="7"/>
        <v>78</v>
      </c>
      <c r="J66" s="36" t="s">
        <v>91</v>
      </c>
      <c r="K66" s="39">
        <f t="shared" si="7"/>
        <v>67</v>
      </c>
      <c r="L66" s="36" t="s">
        <v>91</v>
      </c>
      <c r="M66" s="36" t="s">
        <v>91</v>
      </c>
      <c r="N66" s="36" t="s">
        <v>91</v>
      </c>
      <c r="O66" s="36" t="s">
        <v>91</v>
      </c>
      <c r="P66" s="36" t="s">
        <v>91</v>
      </c>
      <c r="Q66" s="36" t="s">
        <v>91</v>
      </c>
      <c r="R66" s="36" t="s">
        <v>91</v>
      </c>
      <c r="S66" s="36" t="s">
        <v>91</v>
      </c>
      <c r="T66" s="36" t="s">
        <v>91</v>
      </c>
      <c r="U66" s="36" t="s">
        <v>91</v>
      </c>
      <c r="V66" s="36" t="s">
        <v>91</v>
      </c>
      <c r="W66" s="36" t="s">
        <v>91</v>
      </c>
      <c r="X66" s="36" t="s">
        <v>91</v>
      </c>
    </row>
    <row r="67" spans="1:24" s="11" customFormat="1" ht="16.5" customHeight="1" x14ac:dyDescent="0.3">
      <c r="A67" s="34">
        <v>37</v>
      </c>
      <c r="B67" s="27" t="s">
        <v>113</v>
      </c>
      <c r="C67" s="39"/>
      <c r="D67" s="39"/>
      <c r="E67" s="39"/>
      <c r="F67" s="39"/>
      <c r="G67" s="39"/>
      <c r="H67" s="39"/>
      <c r="I67" s="39">
        <v>7</v>
      </c>
      <c r="J67" s="39"/>
      <c r="K67" s="39">
        <v>4</v>
      </c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</row>
    <row r="68" spans="1:24" s="11" customFormat="1" ht="16.5" customHeight="1" x14ac:dyDescent="0.3">
      <c r="A68" s="34">
        <f>A67+1</f>
        <v>38</v>
      </c>
      <c r="B68" s="27" t="s">
        <v>118</v>
      </c>
      <c r="C68" s="39"/>
      <c r="D68" s="39"/>
      <c r="E68" s="39"/>
      <c r="F68" s="39"/>
      <c r="G68" s="39"/>
      <c r="H68" s="39"/>
      <c r="I68" s="39">
        <v>9</v>
      </c>
      <c r="J68" s="39"/>
      <c r="K68" s="39">
        <v>10</v>
      </c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</row>
    <row r="69" spans="1:24" s="11" customFormat="1" ht="16.5" customHeight="1" x14ac:dyDescent="0.3">
      <c r="A69" s="34">
        <f t="shared" ref="A69:A87" si="8">A68+1</f>
        <v>39</v>
      </c>
      <c r="B69" s="27" t="s">
        <v>241</v>
      </c>
      <c r="C69" s="39">
        <v>2</v>
      </c>
      <c r="D69" s="39"/>
      <c r="E69" s="39"/>
      <c r="F69" s="39"/>
      <c r="G69" s="39"/>
      <c r="H69" s="39"/>
      <c r="I69" s="39">
        <v>3</v>
      </c>
      <c r="J69" s="39"/>
      <c r="K69" s="39">
        <v>1</v>
      </c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</row>
    <row r="70" spans="1:24" s="11" customFormat="1" ht="19.5" customHeight="1" x14ac:dyDescent="0.3">
      <c r="A70" s="34">
        <f t="shared" si="8"/>
        <v>40</v>
      </c>
      <c r="B70" s="27" t="s">
        <v>240</v>
      </c>
      <c r="C70" s="39"/>
      <c r="D70" s="39"/>
      <c r="E70" s="39"/>
      <c r="F70" s="39"/>
      <c r="G70" s="39"/>
      <c r="H70" s="39"/>
      <c r="I70" s="39">
        <v>5</v>
      </c>
      <c r="J70" s="39"/>
      <c r="K70" s="39">
        <v>3</v>
      </c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</row>
    <row r="71" spans="1:24" s="11" customFormat="1" ht="16.5" customHeight="1" x14ac:dyDescent="0.3">
      <c r="A71" s="34">
        <f t="shared" si="8"/>
        <v>41</v>
      </c>
      <c r="B71" s="27" t="s">
        <v>242</v>
      </c>
      <c r="C71" s="39"/>
      <c r="D71" s="39"/>
      <c r="E71" s="39"/>
      <c r="F71" s="39"/>
      <c r="G71" s="39"/>
      <c r="H71" s="39"/>
      <c r="I71" s="39">
        <v>7</v>
      </c>
      <c r="J71" s="39"/>
      <c r="K71" s="39">
        <v>4</v>
      </c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</row>
    <row r="72" spans="1:24" s="11" customFormat="1" ht="16.5" customHeight="1" x14ac:dyDescent="0.3">
      <c r="A72" s="34">
        <f t="shared" si="8"/>
        <v>42</v>
      </c>
      <c r="B72" s="27" t="s">
        <v>275</v>
      </c>
      <c r="C72" s="39"/>
      <c r="D72" s="39"/>
      <c r="E72" s="39"/>
      <c r="F72" s="39"/>
      <c r="G72" s="39"/>
      <c r="H72" s="39"/>
      <c r="I72" s="39">
        <v>17</v>
      </c>
      <c r="J72" s="39"/>
      <c r="K72" s="39">
        <v>10</v>
      </c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</row>
    <row r="73" spans="1:24" s="11" customFormat="1" ht="16.5" customHeight="1" x14ac:dyDescent="0.3">
      <c r="A73" s="34">
        <f t="shared" si="8"/>
        <v>43</v>
      </c>
      <c r="B73" s="27" t="s">
        <v>243</v>
      </c>
      <c r="C73" s="39"/>
      <c r="D73" s="39"/>
      <c r="E73" s="39">
        <v>0</v>
      </c>
      <c r="F73" s="39"/>
      <c r="G73" s="39"/>
      <c r="H73" s="39"/>
      <c r="I73" s="39">
        <v>10</v>
      </c>
      <c r="J73" s="39"/>
      <c r="K73" s="39">
        <v>5</v>
      </c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</row>
    <row r="74" spans="1:24" s="11" customFormat="1" ht="16.5" customHeight="1" x14ac:dyDescent="0.3">
      <c r="A74" s="34">
        <f t="shared" si="8"/>
        <v>44</v>
      </c>
      <c r="B74" s="27" t="s">
        <v>244</v>
      </c>
      <c r="C74" s="39"/>
      <c r="D74" s="39"/>
      <c r="E74" s="39"/>
      <c r="F74" s="39"/>
      <c r="G74" s="39"/>
      <c r="H74" s="39"/>
      <c r="I74" s="39">
        <v>15</v>
      </c>
      <c r="J74" s="39"/>
      <c r="K74" s="39">
        <v>3</v>
      </c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</row>
    <row r="75" spans="1:24" s="11" customFormat="1" ht="16.5" customHeight="1" x14ac:dyDescent="0.3">
      <c r="A75" s="34">
        <f t="shared" si="8"/>
        <v>45</v>
      </c>
      <c r="B75" s="27" t="s">
        <v>245</v>
      </c>
      <c r="C75" s="39"/>
      <c r="D75" s="39"/>
      <c r="E75" s="39"/>
      <c r="F75" s="39"/>
      <c r="G75" s="39"/>
      <c r="H75" s="39"/>
      <c r="I75" s="39">
        <v>15</v>
      </c>
      <c r="J75" s="39"/>
      <c r="K75" s="39">
        <v>12</v>
      </c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</row>
    <row r="76" spans="1:24" s="11" customFormat="1" ht="16.5" customHeight="1" x14ac:dyDescent="0.3">
      <c r="A76" s="34">
        <f t="shared" si="8"/>
        <v>46</v>
      </c>
      <c r="B76" s="27" t="s">
        <v>114</v>
      </c>
      <c r="C76" s="39"/>
      <c r="D76" s="39"/>
      <c r="E76" s="39"/>
      <c r="F76" s="39"/>
      <c r="G76" s="39"/>
      <c r="H76" s="39"/>
      <c r="I76" s="39">
        <v>32</v>
      </c>
      <c r="J76" s="39"/>
      <c r="K76" s="39">
        <v>16</v>
      </c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</row>
    <row r="77" spans="1:24" s="11" customFormat="1" ht="35.25" customHeight="1" x14ac:dyDescent="0.3">
      <c r="A77" s="34">
        <f t="shared" si="8"/>
        <v>47</v>
      </c>
      <c r="B77" s="40" t="s">
        <v>238</v>
      </c>
      <c r="C77" s="39"/>
      <c r="D77" s="39"/>
      <c r="E77" s="39"/>
      <c r="F77" s="39"/>
      <c r="G77" s="39"/>
      <c r="H77" s="39"/>
      <c r="I77" s="39">
        <v>12</v>
      </c>
      <c r="J77" s="39"/>
      <c r="K77" s="39">
        <v>5</v>
      </c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</row>
    <row r="78" spans="1:24" s="11" customFormat="1" ht="16.5" customHeight="1" x14ac:dyDescent="0.3">
      <c r="A78" s="34">
        <f t="shared" si="8"/>
        <v>48</v>
      </c>
      <c r="B78" s="27" t="s">
        <v>16</v>
      </c>
      <c r="C78" s="39"/>
      <c r="D78" s="39"/>
      <c r="E78" s="39"/>
      <c r="F78" s="39"/>
      <c r="G78" s="39"/>
      <c r="H78" s="39"/>
      <c r="I78" s="39">
        <v>33</v>
      </c>
      <c r="J78" s="39"/>
      <c r="K78" s="39">
        <v>30</v>
      </c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</row>
    <row r="79" spans="1:24" s="11" customFormat="1" ht="16.5" customHeight="1" x14ac:dyDescent="0.3">
      <c r="A79" s="34">
        <f t="shared" si="8"/>
        <v>49</v>
      </c>
      <c r="B79" s="27" t="s">
        <v>115</v>
      </c>
      <c r="C79" s="39"/>
      <c r="D79" s="39"/>
      <c r="E79" s="39"/>
      <c r="F79" s="39"/>
      <c r="G79" s="39"/>
      <c r="H79" s="39"/>
      <c r="I79" s="39">
        <v>8</v>
      </c>
      <c r="J79" s="39"/>
      <c r="K79" s="39">
        <v>11</v>
      </c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</row>
    <row r="80" spans="1:24" s="11" customFormat="1" ht="16.5" customHeight="1" x14ac:dyDescent="0.3">
      <c r="A80" s="34">
        <f t="shared" si="8"/>
        <v>50</v>
      </c>
      <c r="B80" s="27" t="s">
        <v>116</v>
      </c>
      <c r="C80" s="39"/>
      <c r="D80" s="39"/>
      <c r="E80" s="39"/>
      <c r="F80" s="39"/>
      <c r="G80" s="39"/>
      <c r="H80" s="39"/>
      <c r="I80" s="39">
        <v>7</v>
      </c>
      <c r="J80" s="39"/>
      <c r="K80" s="39">
        <v>5</v>
      </c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</row>
    <row r="81" spans="1:24" s="11" customFormat="1" ht="18" customHeight="1" x14ac:dyDescent="0.3">
      <c r="A81" s="34">
        <f t="shared" si="8"/>
        <v>51</v>
      </c>
      <c r="B81" s="27" t="s">
        <v>117</v>
      </c>
      <c r="C81" s="39"/>
      <c r="D81" s="39"/>
      <c r="E81" s="39"/>
      <c r="F81" s="39"/>
      <c r="G81" s="39"/>
      <c r="H81" s="39"/>
      <c r="I81" s="39">
        <v>23</v>
      </c>
      <c r="J81" s="39"/>
      <c r="K81" s="39">
        <v>13</v>
      </c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</row>
    <row r="82" spans="1:24" s="11" customFormat="1" ht="18" customHeight="1" x14ac:dyDescent="0.3">
      <c r="A82" s="34"/>
      <c r="B82" s="27" t="s">
        <v>96</v>
      </c>
      <c r="C82" s="39">
        <f>SUM(C67:C81)</f>
        <v>2</v>
      </c>
      <c r="D82" s="67" t="s">
        <v>91</v>
      </c>
      <c r="E82" s="67" t="s">
        <v>91</v>
      </c>
      <c r="F82" s="67" t="s">
        <v>91</v>
      </c>
      <c r="G82" s="67" t="s">
        <v>91</v>
      </c>
      <c r="H82" s="67" t="s">
        <v>91</v>
      </c>
      <c r="I82" s="39">
        <f t="shared" ref="I82:K82" si="9">SUM(I67:I81)</f>
        <v>203</v>
      </c>
      <c r="J82" s="39">
        <f t="shared" si="9"/>
        <v>0</v>
      </c>
      <c r="K82" s="67">
        <f t="shared" si="9"/>
        <v>132</v>
      </c>
      <c r="L82" s="67" t="s">
        <v>91</v>
      </c>
      <c r="M82" s="67" t="s">
        <v>91</v>
      </c>
      <c r="N82" s="67" t="s">
        <v>91</v>
      </c>
      <c r="O82" s="67" t="s">
        <v>91</v>
      </c>
      <c r="P82" s="67" t="s">
        <v>91</v>
      </c>
      <c r="Q82" s="67" t="s">
        <v>91</v>
      </c>
      <c r="R82" s="67" t="s">
        <v>91</v>
      </c>
      <c r="S82" s="67" t="s">
        <v>91</v>
      </c>
      <c r="T82" s="67" t="s">
        <v>91</v>
      </c>
      <c r="U82" s="67" t="s">
        <v>91</v>
      </c>
      <c r="V82" s="67" t="s">
        <v>91</v>
      </c>
      <c r="W82" s="67" t="s">
        <v>91</v>
      </c>
      <c r="X82" s="67" t="s">
        <v>91</v>
      </c>
    </row>
    <row r="83" spans="1:24" s="11" customFormat="1" ht="18" customHeight="1" x14ac:dyDescent="0.3">
      <c r="A83" s="34">
        <v>52</v>
      </c>
      <c r="B83" s="27" t="s">
        <v>119</v>
      </c>
      <c r="C83" s="39"/>
      <c r="D83" s="36"/>
      <c r="E83" s="36"/>
      <c r="F83" s="36"/>
      <c r="G83" s="36"/>
      <c r="H83" s="36"/>
      <c r="I83" s="39">
        <v>4</v>
      </c>
      <c r="J83" s="36"/>
      <c r="K83" s="39">
        <v>2</v>
      </c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1:24" s="11" customFormat="1" ht="18" customHeight="1" x14ac:dyDescent="0.3">
      <c r="A84" s="34">
        <f t="shared" si="8"/>
        <v>53</v>
      </c>
      <c r="B84" s="27" t="s">
        <v>278</v>
      </c>
      <c r="C84" s="39">
        <v>2</v>
      </c>
      <c r="D84" s="36"/>
      <c r="E84" s="36"/>
      <c r="F84" s="36"/>
      <c r="G84" s="36"/>
      <c r="H84" s="36"/>
      <c r="I84" s="39"/>
      <c r="J84" s="36"/>
      <c r="K84" s="39">
        <v>8</v>
      </c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1:24" s="11" customFormat="1" ht="35.25" customHeight="1" x14ac:dyDescent="0.3">
      <c r="A85" s="34">
        <f t="shared" si="8"/>
        <v>54</v>
      </c>
      <c r="B85" s="40" t="s">
        <v>120</v>
      </c>
      <c r="C85" s="39">
        <v>5</v>
      </c>
      <c r="D85" s="39"/>
      <c r="E85" s="39"/>
      <c r="F85" s="39"/>
      <c r="G85" s="39"/>
      <c r="H85" s="39"/>
      <c r="I85" s="39">
        <v>20</v>
      </c>
      <c r="J85" s="39"/>
      <c r="K85" s="39">
        <v>18</v>
      </c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</row>
    <row r="86" spans="1:24" s="11" customFormat="1" ht="36" customHeight="1" x14ac:dyDescent="0.3">
      <c r="A86" s="34">
        <f t="shared" si="8"/>
        <v>55</v>
      </c>
      <c r="B86" s="40" t="s">
        <v>121</v>
      </c>
      <c r="C86" s="39">
        <v>1</v>
      </c>
      <c r="D86" s="39"/>
      <c r="E86" s="39"/>
      <c r="F86" s="39"/>
      <c r="G86" s="39"/>
      <c r="H86" s="39"/>
      <c r="I86" s="39">
        <v>10</v>
      </c>
      <c r="J86" s="39"/>
      <c r="K86" s="39">
        <v>4</v>
      </c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</row>
    <row r="87" spans="1:24" s="11" customFormat="1" ht="18" customHeight="1" x14ac:dyDescent="0.3">
      <c r="A87" s="34">
        <f t="shared" si="8"/>
        <v>56</v>
      </c>
      <c r="B87" s="27" t="s">
        <v>123</v>
      </c>
      <c r="C87" s="39"/>
      <c r="D87" s="39"/>
      <c r="E87" s="39"/>
      <c r="F87" s="39"/>
      <c r="G87" s="39"/>
      <c r="H87" s="39"/>
      <c r="I87" s="39">
        <v>13</v>
      </c>
      <c r="J87" s="39"/>
      <c r="K87" s="39">
        <v>11</v>
      </c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</row>
    <row r="88" spans="1:24" s="11" customFormat="1" ht="18" customHeight="1" x14ac:dyDescent="0.3">
      <c r="A88" s="34">
        <v>57</v>
      </c>
      <c r="B88" s="27" t="s">
        <v>122</v>
      </c>
      <c r="C88" s="39"/>
      <c r="D88" s="39"/>
      <c r="E88" s="39"/>
      <c r="F88" s="39"/>
      <c r="G88" s="39"/>
      <c r="H88" s="39"/>
      <c r="I88" s="39"/>
      <c r="J88" s="39"/>
      <c r="K88" s="39">
        <v>6</v>
      </c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</row>
    <row r="89" spans="1:24" s="11" customFormat="1" ht="19.5" customHeight="1" x14ac:dyDescent="0.3">
      <c r="A89" s="34"/>
      <c r="B89" s="27" t="s">
        <v>40</v>
      </c>
      <c r="C89" s="39">
        <f>SUM(C83:C88)</f>
        <v>8</v>
      </c>
      <c r="D89" s="39">
        <f t="shared" ref="D89:X89" si="10">SUM(D83:D88)</f>
        <v>0</v>
      </c>
      <c r="E89" s="39">
        <f t="shared" si="10"/>
        <v>0</v>
      </c>
      <c r="F89" s="39">
        <f t="shared" si="10"/>
        <v>0</v>
      </c>
      <c r="G89" s="39">
        <f t="shared" si="10"/>
        <v>0</v>
      </c>
      <c r="H89" s="39">
        <f t="shared" si="10"/>
        <v>0</v>
      </c>
      <c r="I89" s="39">
        <f t="shared" si="10"/>
        <v>47</v>
      </c>
      <c r="J89" s="39">
        <f t="shared" si="10"/>
        <v>0</v>
      </c>
      <c r="K89" s="39">
        <f t="shared" si="10"/>
        <v>49</v>
      </c>
      <c r="L89" s="39">
        <f t="shared" si="10"/>
        <v>0</v>
      </c>
      <c r="M89" s="39">
        <f t="shared" si="10"/>
        <v>0</v>
      </c>
      <c r="N89" s="39">
        <f t="shared" si="10"/>
        <v>0</v>
      </c>
      <c r="O89" s="39">
        <f t="shared" si="10"/>
        <v>0</v>
      </c>
      <c r="P89" s="39">
        <f t="shared" si="10"/>
        <v>0</v>
      </c>
      <c r="Q89" s="39">
        <f t="shared" si="10"/>
        <v>0</v>
      </c>
      <c r="R89" s="39">
        <f t="shared" si="10"/>
        <v>0</v>
      </c>
      <c r="S89" s="39">
        <f t="shared" si="10"/>
        <v>0</v>
      </c>
      <c r="T89" s="39">
        <f t="shared" si="10"/>
        <v>0</v>
      </c>
      <c r="U89" s="39">
        <f t="shared" si="10"/>
        <v>0</v>
      </c>
      <c r="V89" s="39">
        <f t="shared" si="10"/>
        <v>0</v>
      </c>
      <c r="W89" s="39">
        <f t="shared" si="10"/>
        <v>0</v>
      </c>
      <c r="X89" s="39">
        <f t="shared" si="10"/>
        <v>0</v>
      </c>
    </row>
    <row r="90" spans="1:24" s="11" customFormat="1" ht="21" customHeight="1" x14ac:dyDescent="0.3">
      <c r="A90" s="34"/>
      <c r="B90" s="27" t="s">
        <v>41</v>
      </c>
      <c r="C90" s="39">
        <f>C89+C82+C66</f>
        <v>30</v>
      </c>
      <c r="D90" s="36" t="s">
        <v>91</v>
      </c>
      <c r="E90" s="39">
        <f>E89+E82+E66</f>
        <v>4</v>
      </c>
      <c r="F90" s="39">
        <f>F89+F82+F66</f>
        <v>4</v>
      </c>
      <c r="G90" s="39">
        <f>G89+G82+G66</f>
        <v>4</v>
      </c>
      <c r="H90" s="39">
        <f>H89+H82+H66</f>
        <v>4</v>
      </c>
      <c r="I90" s="39">
        <f>I89+I82+I66</f>
        <v>328</v>
      </c>
      <c r="J90" s="36" t="s">
        <v>91</v>
      </c>
      <c r="K90" s="39">
        <f>K89+K82+K66</f>
        <v>248</v>
      </c>
      <c r="L90" s="36" t="s">
        <v>91</v>
      </c>
      <c r="M90" s="36" t="s">
        <v>91</v>
      </c>
      <c r="N90" s="36" t="s">
        <v>91</v>
      </c>
      <c r="O90" s="36" t="s">
        <v>91</v>
      </c>
      <c r="P90" s="36" t="s">
        <v>91</v>
      </c>
      <c r="Q90" s="36" t="s">
        <v>91</v>
      </c>
      <c r="R90" s="36" t="s">
        <v>91</v>
      </c>
      <c r="S90" s="36" t="s">
        <v>91</v>
      </c>
      <c r="T90" s="36" t="s">
        <v>91</v>
      </c>
      <c r="U90" s="36" t="s">
        <v>91</v>
      </c>
      <c r="V90" s="36" t="s">
        <v>91</v>
      </c>
      <c r="W90" s="36" t="s">
        <v>91</v>
      </c>
      <c r="X90" s="36" t="s">
        <v>91</v>
      </c>
    </row>
    <row r="91" spans="1:24" s="11" customFormat="1" ht="27.75" customHeight="1" x14ac:dyDescent="0.25">
      <c r="A91" s="91" t="s">
        <v>356</v>
      </c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22"/>
    </row>
    <row r="92" spans="1:24" s="11" customFormat="1" ht="56.25" x14ac:dyDescent="0.3">
      <c r="A92" s="49">
        <v>193</v>
      </c>
      <c r="B92" s="53" t="s">
        <v>357</v>
      </c>
      <c r="C92" s="51"/>
      <c r="D92" s="51"/>
      <c r="E92" s="51"/>
      <c r="F92" s="51"/>
      <c r="G92" s="51"/>
      <c r="H92" s="51"/>
      <c r="I92" s="51">
        <v>13</v>
      </c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</row>
    <row r="93" spans="1:24" s="11" customFormat="1" ht="18.75" x14ac:dyDescent="0.3">
      <c r="A93" s="49"/>
      <c r="B93" s="51" t="s">
        <v>96</v>
      </c>
      <c r="C93" s="57" t="s">
        <v>91</v>
      </c>
      <c r="D93" s="57" t="s">
        <v>91</v>
      </c>
      <c r="E93" s="57" t="s">
        <v>91</v>
      </c>
      <c r="F93" s="57" t="s">
        <v>91</v>
      </c>
      <c r="G93" s="57" t="s">
        <v>91</v>
      </c>
      <c r="H93" s="57" t="s">
        <v>91</v>
      </c>
      <c r="I93" s="51">
        <f t="shared" ref="I93" si="11">SUM(I92:I92)</f>
        <v>13</v>
      </c>
      <c r="J93" s="57" t="s">
        <v>91</v>
      </c>
      <c r="K93" s="57" t="s">
        <v>91</v>
      </c>
      <c r="L93" s="57" t="s">
        <v>91</v>
      </c>
      <c r="M93" s="57" t="s">
        <v>91</v>
      </c>
      <c r="N93" s="57" t="s">
        <v>91</v>
      </c>
      <c r="O93" s="57" t="s">
        <v>91</v>
      </c>
      <c r="P93" s="57" t="s">
        <v>91</v>
      </c>
      <c r="Q93" s="57" t="s">
        <v>91</v>
      </c>
      <c r="R93" s="57" t="s">
        <v>91</v>
      </c>
      <c r="S93" s="57" t="s">
        <v>91</v>
      </c>
      <c r="T93" s="57" t="s">
        <v>91</v>
      </c>
      <c r="U93" s="57" t="s">
        <v>91</v>
      </c>
      <c r="V93" s="57" t="s">
        <v>91</v>
      </c>
      <c r="W93" s="57" t="s">
        <v>91</v>
      </c>
      <c r="X93" s="57" t="s">
        <v>91</v>
      </c>
    </row>
    <row r="94" spans="1:24" s="11" customFormat="1" ht="37.5" x14ac:dyDescent="0.3">
      <c r="A94" s="49">
        <f>A92+1</f>
        <v>194</v>
      </c>
      <c r="B94" s="53" t="s">
        <v>358</v>
      </c>
      <c r="C94" s="57"/>
      <c r="D94" s="57"/>
      <c r="E94" s="57"/>
      <c r="F94" s="57"/>
      <c r="G94" s="57"/>
      <c r="H94" s="57"/>
      <c r="I94" s="51">
        <v>36</v>
      </c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</row>
    <row r="95" spans="1:24" s="11" customFormat="1" ht="18.75" x14ac:dyDescent="0.3">
      <c r="A95" s="49">
        <f>A94+1</f>
        <v>195</v>
      </c>
      <c r="B95" s="51" t="s">
        <v>359</v>
      </c>
      <c r="C95" s="51">
        <v>1</v>
      </c>
      <c r="D95" s="51"/>
      <c r="E95" s="51"/>
      <c r="F95" s="51"/>
      <c r="G95" s="51"/>
      <c r="H95" s="51"/>
      <c r="I95" s="51">
        <v>7</v>
      </c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</row>
    <row r="96" spans="1:24" s="11" customFormat="1" ht="37.5" x14ac:dyDescent="0.3">
      <c r="A96" s="49">
        <f>A95+1</f>
        <v>196</v>
      </c>
      <c r="B96" s="53" t="s">
        <v>360</v>
      </c>
      <c r="C96" s="51"/>
      <c r="D96" s="51"/>
      <c r="E96" s="51"/>
      <c r="F96" s="51"/>
      <c r="G96" s="51"/>
      <c r="H96" s="51"/>
      <c r="I96" s="51">
        <v>14</v>
      </c>
      <c r="J96" s="51"/>
      <c r="K96" s="51">
        <v>6</v>
      </c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</row>
    <row r="97" spans="1:24" s="11" customFormat="1" ht="18.75" x14ac:dyDescent="0.3">
      <c r="A97" s="49">
        <f t="shared" ref="A97:A143" si="12">A96+1</f>
        <v>197</v>
      </c>
      <c r="B97" s="51" t="s">
        <v>361</v>
      </c>
      <c r="C97" s="51"/>
      <c r="D97" s="51"/>
      <c r="E97" s="51"/>
      <c r="F97" s="51"/>
      <c r="G97" s="51"/>
      <c r="H97" s="51"/>
      <c r="I97" s="51">
        <v>18</v>
      </c>
      <c r="J97" s="51"/>
      <c r="K97" s="51">
        <v>7</v>
      </c>
      <c r="L97" s="51"/>
      <c r="M97" s="51"/>
      <c r="N97" s="51"/>
      <c r="O97" s="51"/>
      <c r="P97" s="51"/>
      <c r="Q97" s="51">
        <v>9</v>
      </c>
      <c r="R97" s="51"/>
      <c r="S97" s="51"/>
      <c r="T97" s="51"/>
      <c r="U97" s="51"/>
      <c r="V97" s="51"/>
      <c r="W97" s="51"/>
      <c r="X97" s="51"/>
    </row>
    <row r="98" spans="1:24" s="11" customFormat="1" ht="18.75" x14ac:dyDescent="0.3">
      <c r="A98" s="49">
        <f t="shared" si="12"/>
        <v>198</v>
      </c>
      <c r="B98" s="51" t="s">
        <v>362</v>
      </c>
      <c r="C98" s="51">
        <v>10</v>
      </c>
      <c r="D98" s="51"/>
      <c r="E98" s="51"/>
      <c r="F98" s="51"/>
      <c r="G98" s="51"/>
      <c r="H98" s="51"/>
      <c r="I98" s="51">
        <v>40</v>
      </c>
      <c r="J98" s="51"/>
      <c r="K98" s="51">
        <v>29</v>
      </c>
      <c r="L98" s="51"/>
      <c r="M98" s="51"/>
      <c r="N98" s="51"/>
      <c r="O98" s="51"/>
      <c r="P98" s="51"/>
      <c r="Q98" s="51">
        <v>10</v>
      </c>
      <c r="R98" s="51"/>
      <c r="S98" s="51"/>
      <c r="T98" s="51"/>
      <c r="U98" s="51"/>
      <c r="V98" s="51"/>
      <c r="W98" s="51"/>
      <c r="X98" s="51"/>
    </row>
    <row r="99" spans="1:24" s="11" customFormat="1" ht="18.75" x14ac:dyDescent="0.3">
      <c r="A99" s="49">
        <f t="shared" si="12"/>
        <v>199</v>
      </c>
      <c r="B99" s="51" t="s">
        <v>363</v>
      </c>
      <c r="C99" s="51"/>
      <c r="D99" s="51"/>
      <c r="E99" s="51"/>
      <c r="F99" s="51"/>
      <c r="G99" s="51"/>
      <c r="H99" s="51"/>
      <c r="I99" s="51">
        <v>7</v>
      </c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</row>
    <row r="100" spans="1:24" s="11" customFormat="1" ht="19.5" customHeight="1" x14ac:dyDescent="0.3">
      <c r="A100" s="49">
        <f t="shared" si="12"/>
        <v>200</v>
      </c>
      <c r="B100" s="51" t="s">
        <v>364</v>
      </c>
      <c r="C100" s="51"/>
      <c r="D100" s="51"/>
      <c r="E100" s="51"/>
      <c r="F100" s="51"/>
      <c r="G100" s="51"/>
      <c r="H100" s="51"/>
      <c r="I100" s="51">
        <v>12</v>
      </c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</row>
    <row r="101" spans="1:24" s="11" customFormat="1" ht="18.75" x14ac:dyDescent="0.3">
      <c r="A101" s="49">
        <f t="shared" si="12"/>
        <v>201</v>
      </c>
      <c r="B101" s="51" t="s">
        <v>365</v>
      </c>
      <c r="C101" s="51">
        <v>20</v>
      </c>
      <c r="D101" s="51"/>
      <c r="E101" s="51"/>
      <c r="F101" s="51"/>
      <c r="G101" s="51"/>
      <c r="H101" s="51"/>
      <c r="I101" s="51">
        <v>20</v>
      </c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</row>
    <row r="102" spans="1:24" s="11" customFormat="1" ht="18.75" x14ac:dyDescent="0.3">
      <c r="A102" s="49">
        <f t="shared" si="12"/>
        <v>202</v>
      </c>
      <c r="B102" s="51" t="s">
        <v>366</v>
      </c>
      <c r="C102" s="51">
        <v>3</v>
      </c>
      <c r="D102" s="51"/>
      <c r="E102" s="51"/>
      <c r="F102" s="51"/>
      <c r="G102" s="51"/>
      <c r="H102" s="51"/>
      <c r="I102" s="51">
        <v>2</v>
      </c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</row>
    <row r="103" spans="1:24" s="11" customFormat="1" ht="18.75" x14ac:dyDescent="0.3">
      <c r="A103" s="49">
        <f t="shared" si="12"/>
        <v>203</v>
      </c>
      <c r="B103" s="51" t="s">
        <v>367</v>
      </c>
      <c r="C103" s="51">
        <v>5</v>
      </c>
      <c r="D103" s="51"/>
      <c r="E103" s="51"/>
      <c r="F103" s="51"/>
      <c r="G103" s="51"/>
      <c r="H103" s="51"/>
      <c r="I103" s="51">
        <v>22</v>
      </c>
      <c r="J103" s="51"/>
      <c r="K103" s="51">
        <v>12</v>
      </c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</row>
    <row r="104" spans="1:24" s="11" customFormat="1" ht="18.75" x14ac:dyDescent="0.3">
      <c r="A104" s="49">
        <f t="shared" si="12"/>
        <v>204</v>
      </c>
      <c r="B104" s="51" t="s">
        <v>368</v>
      </c>
      <c r="C104" s="51"/>
      <c r="D104" s="51"/>
      <c r="E104" s="51"/>
      <c r="F104" s="51"/>
      <c r="G104" s="51"/>
      <c r="H104" s="51"/>
      <c r="I104" s="51">
        <v>14</v>
      </c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</row>
    <row r="105" spans="1:24" s="11" customFormat="1" ht="18.75" x14ac:dyDescent="0.3">
      <c r="A105" s="49">
        <v>205</v>
      </c>
      <c r="B105" s="51" t="s">
        <v>369</v>
      </c>
      <c r="C105" s="51">
        <v>9</v>
      </c>
      <c r="D105" s="51"/>
      <c r="E105" s="51"/>
      <c r="F105" s="51"/>
      <c r="G105" s="51"/>
      <c r="H105" s="51"/>
      <c r="I105" s="51">
        <v>40</v>
      </c>
      <c r="J105" s="51"/>
      <c r="K105" s="52">
        <v>9</v>
      </c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</row>
    <row r="106" spans="1:24" s="11" customFormat="1" ht="18.75" x14ac:dyDescent="0.3">
      <c r="A106" s="49">
        <v>206</v>
      </c>
      <c r="B106" s="51" t="s">
        <v>370</v>
      </c>
      <c r="C106" s="51">
        <v>2</v>
      </c>
      <c r="D106" s="51"/>
      <c r="E106" s="51"/>
      <c r="F106" s="51"/>
      <c r="G106" s="51"/>
      <c r="H106" s="51"/>
      <c r="I106" s="51">
        <v>12</v>
      </c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</row>
    <row r="107" spans="1:24" s="11" customFormat="1" ht="18.75" x14ac:dyDescent="0.3">
      <c r="A107" s="49">
        <f t="shared" si="12"/>
        <v>207</v>
      </c>
      <c r="B107" s="51" t="s">
        <v>371</v>
      </c>
      <c r="C107" s="51">
        <v>17</v>
      </c>
      <c r="D107" s="51"/>
      <c r="E107" s="51"/>
      <c r="F107" s="51"/>
      <c r="G107" s="51"/>
      <c r="H107" s="51"/>
      <c r="I107" s="51">
        <v>31</v>
      </c>
      <c r="J107" s="51"/>
      <c r="K107" s="51">
        <v>7</v>
      </c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</row>
    <row r="108" spans="1:24" s="11" customFormat="1" ht="18.75" x14ac:dyDescent="0.3">
      <c r="A108" s="49">
        <f t="shared" si="12"/>
        <v>208</v>
      </c>
      <c r="B108" s="51" t="s">
        <v>372</v>
      </c>
      <c r="C108" s="51">
        <v>4</v>
      </c>
      <c r="D108" s="51"/>
      <c r="E108" s="51"/>
      <c r="F108" s="51"/>
      <c r="G108" s="51"/>
      <c r="H108" s="51"/>
      <c r="I108" s="51">
        <v>14</v>
      </c>
      <c r="J108" s="51"/>
      <c r="K108" s="51">
        <v>3</v>
      </c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</row>
    <row r="109" spans="1:24" s="11" customFormat="1" ht="18.75" x14ac:dyDescent="0.3">
      <c r="A109" s="49">
        <f t="shared" si="12"/>
        <v>209</v>
      </c>
      <c r="B109" s="51" t="s">
        <v>373</v>
      </c>
      <c r="C109" s="51"/>
      <c r="D109" s="51"/>
      <c r="E109" s="51"/>
      <c r="F109" s="51"/>
      <c r="G109" s="51"/>
      <c r="H109" s="51"/>
      <c r="I109" s="51">
        <v>4</v>
      </c>
      <c r="J109" s="51"/>
      <c r="K109" s="52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</row>
    <row r="110" spans="1:24" s="11" customFormat="1" ht="18.75" x14ac:dyDescent="0.3">
      <c r="A110" s="49">
        <f t="shared" si="12"/>
        <v>210</v>
      </c>
      <c r="B110" s="51" t="s">
        <v>374</v>
      </c>
      <c r="C110" s="51"/>
      <c r="D110" s="51"/>
      <c r="E110" s="51"/>
      <c r="F110" s="51"/>
      <c r="G110" s="51"/>
      <c r="H110" s="51"/>
      <c r="I110" s="51">
        <v>10</v>
      </c>
      <c r="J110" s="51"/>
      <c r="K110" s="52">
        <v>5</v>
      </c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</row>
    <row r="111" spans="1:24" s="11" customFormat="1" ht="18.75" x14ac:dyDescent="0.3">
      <c r="A111" s="49">
        <f t="shared" si="12"/>
        <v>211</v>
      </c>
      <c r="B111" s="51" t="s">
        <v>375</v>
      </c>
      <c r="C111" s="51"/>
      <c r="D111" s="51"/>
      <c r="E111" s="51"/>
      <c r="F111" s="51"/>
      <c r="G111" s="51"/>
      <c r="H111" s="51"/>
      <c r="I111" s="51">
        <v>7</v>
      </c>
      <c r="J111" s="51"/>
      <c r="K111" s="52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</row>
    <row r="112" spans="1:24" s="11" customFormat="1" ht="18.75" x14ac:dyDescent="0.3">
      <c r="A112" s="49">
        <f t="shared" si="12"/>
        <v>212</v>
      </c>
      <c r="B112" s="51" t="s">
        <v>376</v>
      </c>
      <c r="C112" s="51"/>
      <c r="D112" s="51"/>
      <c r="E112" s="51"/>
      <c r="F112" s="51"/>
      <c r="G112" s="51"/>
      <c r="H112" s="51"/>
      <c r="I112" s="51">
        <v>25</v>
      </c>
      <c r="J112" s="51"/>
      <c r="K112" s="52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</row>
    <row r="113" spans="1:24" s="11" customFormat="1" ht="18.75" x14ac:dyDescent="0.3">
      <c r="A113" s="49">
        <f t="shared" si="12"/>
        <v>213</v>
      </c>
      <c r="B113" s="51" t="s">
        <v>377</v>
      </c>
      <c r="C113" s="51"/>
      <c r="D113" s="51"/>
      <c r="E113" s="51"/>
      <c r="F113" s="51"/>
      <c r="G113" s="51"/>
      <c r="H113" s="51"/>
      <c r="I113" s="51">
        <v>24</v>
      </c>
      <c r="J113" s="51"/>
      <c r="K113" s="52">
        <v>7</v>
      </c>
      <c r="L113" s="51">
        <v>4</v>
      </c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</row>
    <row r="114" spans="1:24" s="11" customFormat="1" ht="37.5" x14ac:dyDescent="0.3">
      <c r="A114" s="49">
        <f t="shared" si="12"/>
        <v>214</v>
      </c>
      <c r="B114" s="53" t="s">
        <v>378</v>
      </c>
      <c r="C114" s="51"/>
      <c r="D114" s="51"/>
      <c r="E114" s="51"/>
      <c r="F114" s="51"/>
      <c r="G114" s="51"/>
      <c r="H114" s="51"/>
      <c r="I114" s="51">
        <v>24</v>
      </c>
      <c r="J114" s="51"/>
      <c r="K114" s="52">
        <v>35</v>
      </c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</row>
    <row r="115" spans="1:24" s="11" customFormat="1" ht="18.75" x14ac:dyDescent="0.3">
      <c r="A115" s="49">
        <f t="shared" si="12"/>
        <v>215</v>
      </c>
      <c r="B115" s="51" t="s">
        <v>379</v>
      </c>
      <c r="C115" s="51">
        <v>5</v>
      </c>
      <c r="D115" s="51"/>
      <c r="E115" s="51"/>
      <c r="F115" s="51"/>
      <c r="G115" s="51"/>
      <c r="H115" s="51"/>
      <c r="I115" s="51">
        <v>24</v>
      </c>
      <c r="J115" s="51"/>
      <c r="K115" s="52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</row>
    <row r="116" spans="1:24" s="11" customFormat="1" ht="18.75" x14ac:dyDescent="0.3">
      <c r="A116" s="49">
        <f t="shared" si="12"/>
        <v>216</v>
      </c>
      <c r="B116" s="51" t="s">
        <v>380</v>
      </c>
      <c r="C116" s="51">
        <v>2</v>
      </c>
      <c r="D116" s="51"/>
      <c r="E116" s="51"/>
      <c r="F116" s="51"/>
      <c r="G116" s="51"/>
      <c r="H116" s="51"/>
      <c r="I116" s="51">
        <v>5</v>
      </c>
      <c r="J116" s="51"/>
      <c r="K116" s="52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</row>
    <row r="117" spans="1:24" s="11" customFormat="1" ht="18.75" x14ac:dyDescent="0.3">
      <c r="A117" s="49">
        <v>217</v>
      </c>
      <c r="B117" s="51" t="s">
        <v>381</v>
      </c>
      <c r="C117" s="51">
        <v>6</v>
      </c>
      <c r="D117" s="51"/>
      <c r="E117" s="51"/>
      <c r="F117" s="51"/>
      <c r="G117" s="51"/>
      <c r="H117" s="51"/>
      <c r="I117" s="51">
        <v>14</v>
      </c>
      <c r="J117" s="51"/>
      <c r="K117" s="52">
        <v>8</v>
      </c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</row>
    <row r="118" spans="1:24" s="11" customFormat="1" ht="18.75" x14ac:dyDescent="0.3">
      <c r="A118" s="49">
        <v>218</v>
      </c>
      <c r="B118" s="51" t="s">
        <v>382</v>
      </c>
      <c r="C118" s="51"/>
      <c r="D118" s="51"/>
      <c r="E118" s="51"/>
      <c r="F118" s="51"/>
      <c r="G118" s="51"/>
      <c r="H118" s="51"/>
      <c r="I118" s="51">
        <v>5</v>
      </c>
      <c r="J118" s="51"/>
      <c r="K118" s="52">
        <v>2</v>
      </c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</row>
    <row r="119" spans="1:24" s="11" customFormat="1" ht="37.5" x14ac:dyDescent="0.3">
      <c r="A119" s="49">
        <f t="shared" si="12"/>
        <v>219</v>
      </c>
      <c r="B119" s="53" t="s">
        <v>383</v>
      </c>
      <c r="C119" s="51">
        <v>8</v>
      </c>
      <c r="D119" s="51"/>
      <c r="E119" s="51"/>
      <c r="F119" s="51"/>
      <c r="G119" s="51"/>
      <c r="H119" s="51"/>
      <c r="I119" s="51">
        <v>8</v>
      </c>
      <c r="J119" s="51"/>
      <c r="K119" s="52">
        <v>5</v>
      </c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</row>
    <row r="120" spans="1:24" s="11" customFormat="1" ht="18.75" x14ac:dyDescent="0.3">
      <c r="A120" s="49">
        <f t="shared" si="12"/>
        <v>220</v>
      </c>
      <c r="B120" s="51" t="s">
        <v>384</v>
      </c>
      <c r="C120" s="51"/>
      <c r="D120" s="51"/>
      <c r="E120" s="51"/>
      <c r="F120" s="51"/>
      <c r="G120" s="51"/>
      <c r="H120" s="51"/>
      <c r="I120" s="51">
        <v>12</v>
      </c>
      <c r="J120" s="51"/>
      <c r="K120" s="52">
        <v>8</v>
      </c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</row>
    <row r="121" spans="1:24" s="11" customFormat="1" ht="37.5" x14ac:dyDescent="0.3">
      <c r="A121" s="49">
        <f t="shared" si="12"/>
        <v>221</v>
      </c>
      <c r="B121" s="53" t="s">
        <v>385</v>
      </c>
      <c r="C121" s="51">
        <v>2</v>
      </c>
      <c r="D121" s="51"/>
      <c r="E121" s="51">
        <v>2</v>
      </c>
      <c r="F121" s="51"/>
      <c r="G121" s="51"/>
      <c r="H121" s="51"/>
      <c r="I121" s="51">
        <v>15</v>
      </c>
      <c r="J121" s="51"/>
      <c r="K121" s="52">
        <v>10</v>
      </c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</row>
    <row r="122" spans="1:24" s="11" customFormat="1" ht="20.25" customHeight="1" x14ac:dyDescent="0.3">
      <c r="A122" s="49">
        <v>222</v>
      </c>
      <c r="B122" s="51" t="s">
        <v>386</v>
      </c>
      <c r="C122" s="51">
        <v>5</v>
      </c>
      <c r="D122" s="51"/>
      <c r="E122" s="51"/>
      <c r="F122" s="51"/>
      <c r="G122" s="51"/>
      <c r="H122" s="51"/>
      <c r="I122" s="51">
        <v>25</v>
      </c>
      <c r="J122" s="51"/>
      <c r="K122" s="52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</row>
    <row r="123" spans="1:24" s="11" customFormat="1" ht="20.25" customHeight="1" x14ac:dyDescent="0.3">
      <c r="A123" s="49">
        <f t="shared" si="12"/>
        <v>223</v>
      </c>
      <c r="B123" s="51" t="s">
        <v>387</v>
      </c>
      <c r="C123" s="51">
        <v>4</v>
      </c>
      <c r="D123" s="51"/>
      <c r="E123" s="51"/>
      <c r="F123" s="51"/>
      <c r="G123" s="51"/>
      <c r="H123" s="51"/>
      <c r="I123" s="51">
        <v>12</v>
      </c>
      <c r="J123" s="51"/>
      <c r="K123" s="52">
        <v>4</v>
      </c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</row>
    <row r="124" spans="1:24" s="11" customFormat="1" ht="18.75" x14ac:dyDescent="0.3">
      <c r="A124" s="49">
        <f t="shared" si="12"/>
        <v>224</v>
      </c>
      <c r="B124" s="51" t="s">
        <v>388</v>
      </c>
      <c r="C124" s="51">
        <v>4</v>
      </c>
      <c r="D124" s="51"/>
      <c r="E124" s="51"/>
      <c r="F124" s="51"/>
      <c r="G124" s="51"/>
      <c r="H124" s="51"/>
      <c r="I124" s="51">
        <v>14</v>
      </c>
      <c r="J124" s="51"/>
      <c r="K124" s="52">
        <v>4</v>
      </c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</row>
    <row r="125" spans="1:24" s="11" customFormat="1" ht="18.75" x14ac:dyDescent="0.3">
      <c r="A125" s="49">
        <f t="shared" si="12"/>
        <v>225</v>
      </c>
      <c r="B125" s="51" t="s">
        <v>389</v>
      </c>
      <c r="C125" s="51">
        <v>4</v>
      </c>
      <c r="D125" s="51"/>
      <c r="E125" s="51"/>
      <c r="F125" s="51"/>
      <c r="G125" s="51"/>
      <c r="H125" s="51"/>
      <c r="I125" s="51">
        <v>22</v>
      </c>
      <c r="J125" s="51"/>
      <c r="K125" s="52">
        <v>6</v>
      </c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</row>
    <row r="126" spans="1:24" s="11" customFormat="1" ht="18.75" x14ac:dyDescent="0.3">
      <c r="A126" s="49">
        <f t="shared" si="12"/>
        <v>226</v>
      </c>
      <c r="B126" s="51" t="s">
        <v>390</v>
      </c>
      <c r="C126" s="51">
        <v>8</v>
      </c>
      <c r="D126" s="51"/>
      <c r="E126" s="51"/>
      <c r="F126" s="51"/>
      <c r="G126" s="51"/>
      <c r="H126" s="51"/>
      <c r="I126" s="51">
        <v>19</v>
      </c>
      <c r="J126" s="51"/>
      <c r="K126" s="52">
        <v>3</v>
      </c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</row>
    <row r="127" spans="1:24" s="11" customFormat="1" ht="18.75" x14ac:dyDescent="0.3">
      <c r="A127" s="49">
        <f t="shared" si="12"/>
        <v>227</v>
      </c>
      <c r="B127" s="51" t="s">
        <v>391</v>
      </c>
      <c r="C127" s="51"/>
      <c r="D127" s="51"/>
      <c r="E127" s="51"/>
      <c r="F127" s="51"/>
      <c r="G127" s="51"/>
      <c r="H127" s="51"/>
      <c r="I127" s="51">
        <v>20</v>
      </c>
      <c r="J127" s="51"/>
      <c r="K127" s="52">
        <v>6</v>
      </c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</row>
    <row r="128" spans="1:24" s="11" customFormat="1" ht="18.75" x14ac:dyDescent="0.3">
      <c r="A128" s="49">
        <f t="shared" si="12"/>
        <v>228</v>
      </c>
      <c r="B128" s="51" t="s">
        <v>392</v>
      </c>
      <c r="C128" s="51"/>
      <c r="D128" s="51"/>
      <c r="E128" s="51"/>
      <c r="F128" s="51"/>
      <c r="G128" s="51"/>
      <c r="H128" s="51"/>
      <c r="I128" s="51">
        <v>27</v>
      </c>
      <c r="J128" s="51"/>
      <c r="K128" s="52">
        <v>11</v>
      </c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</row>
    <row r="129" spans="1:24" s="11" customFormat="1" ht="18.75" x14ac:dyDescent="0.3">
      <c r="A129" s="49">
        <f t="shared" si="12"/>
        <v>229</v>
      </c>
      <c r="B129" s="51" t="s">
        <v>393</v>
      </c>
      <c r="C129" s="51">
        <v>5</v>
      </c>
      <c r="D129" s="51"/>
      <c r="E129" s="51">
        <v>6</v>
      </c>
      <c r="F129" s="51"/>
      <c r="G129" s="51"/>
      <c r="H129" s="51"/>
      <c r="I129" s="51">
        <v>39</v>
      </c>
      <c r="J129" s="51"/>
      <c r="K129" s="52">
        <v>7</v>
      </c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</row>
    <row r="130" spans="1:24" s="11" customFormat="1" ht="18.75" x14ac:dyDescent="0.3">
      <c r="A130" s="49">
        <v>230</v>
      </c>
      <c r="B130" s="51" t="s">
        <v>394</v>
      </c>
      <c r="C130" s="51"/>
      <c r="D130" s="51"/>
      <c r="E130" s="51"/>
      <c r="F130" s="51"/>
      <c r="G130" s="51"/>
      <c r="H130" s="51"/>
      <c r="I130" s="51">
        <v>30</v>
      </c>
      <c r="J130" s="51"/>
      <c r="K130" s="51">
        <v>54</v>
      </c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</row>
    <row r="131" spans="1:24" s="11" customFormat="1" ht="18.75" x14ac:dyDescent="0.3">
      <c r="A131" s="49">
        <f t="shared" si="12"/>
        <v>231</v>
      </c>
      <c r="B131" s="51" t="s">
        <v>395</v>
      </c>
      <c r="C131" s="51">
        <v>15</v>
      </c>
      <c r="D131" s="51"/>
      <c r="E131" s="51"/>
      <c r="F131" s="51"/>
      <c r="G131" s="51"/>
      <c r="H131" s="51"/>
      <c r="I131" s="51">
        <v>15</v>
      </c>
      <c r="J131" s="51"/>
      <c r="K131" s="51">
        <v>20</v>
      </c>
      <c r="L131" s="51">
        <v>5</v>
      </c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</row>
    <row r="132" spans="1:24" s="11" customFormat="1" ht="18.75" x14ac:dyDescent="0.3">
      <c r="A132" s="49">
        <f t="shared" si="12"/>
        <v>232</v>
      </c>
      <c r="B132" s="51" t="s">
        <v>396</v>
      </c>
      <c r="C132" s="51"/>
      <c r="D132" s="51"/>
      <c r="E132" s="51"/>
      <c r="F132" s="51"/>
      <c r="G132" s="51"/>
      <c r="H132" s="51"/>
      <c r="I132" s="51">
        <v>8</v>
      </c>
      <c r="J132" s="51"/>
      <c r="K132" s="52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</row>
    <row r="133" spans="1:24" s="11" customFormat="1" ht="18.75" x14ac:dyDescent="0.3">
      <c r="A133" s="49">
        <f t="shared" si="12"/>
        <v>233</v>
      </c>
      <c r="B133" s="51" t="s">
        <v>397</v>
      </c>
      <c r="C133" s="51"/>
      <c r="D133" s="51"/>
      <c r="E133" s="51"/>
      <c r="F133" s="51"/>
      <c r="G133" s="51"/>
      <c r="H133" s="51"/>
      <c r="I133" s="51">
        <v>36</v>
      </c>
      <c r="J133" s="51"/>
      <c r="K133" s="52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</row>
    <row r="134" spans="1:24" s="11" customFormat="1" ht="18.75" x14ac:dyDescent="0.3">
      <c r="A134" s="49">
        <f t="shared" si="12"/>
        <v>234</v>
      </c>
      <c r="B134" s="51" t="s">
        <v>398</v>
      </c>
      <c r="C134" s="51">
        <v>12</v>
      </c>
      <c r="D134" s="51"/>
      <c r="E134" s="51"/>
      <c r="F134" s="51"/>
      <c r="G134" s="51"/>
      <c r="H134" s="51"/>
      <c r="I134" s="51">
        <v>24</v>
      </c>
      <c r="J134" s="51"/>
      <c r="K134" s="52">
        <v>4</v>
      </c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</row>
    <row r="135" spans="1:24" s="11" customFormat="1" ht="37.5" x14ac:dyDescent="0.3">
      <c r="A135" s="49">
        <f t="shared" si="12"/>
        <v>235</v>
      </c>
      <c r="B135" s="53" t="s">
        <v>399</v>
      </c>
      <c r="C135" s="51"/>
      <c r="D135" s="51"/>
      <c r="E135" s="51"/>
      <c r="F135" s="51"/>
      <c r="G135" s="51"/>
      <c r="H135" s="51"/>
      <c r="I135" s="51">
        <v>34</v>
      </c>
      <c r="J135" s="51"/>
      <c r="K135" s="52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</row>
    <row r="136" spans="1:24" s="11" customFormat="1" ht="18.75" x14ac:dyDescent="0.3">
      <c r="A136" s="49">
        <f>A135+1</f>
        <v>236</v>
      </c>
      <c r="B136" s="51" t="s">
        <v>400</v>
      </c>
      <c r="C136" s="51"/>
      <c r="D136" s="51"/>
      <c r="E136" s="51"/>
      <c r="F136" s="51"/>
      <c r="G136" s="51"/>
      <c r="H136" s="51"/>
      <c r="I136" s="51">
        <v>10</v>
      </c>
      <c r="J136" s="51"/>
      <c r="K136" s="52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</row>
    <row r="137" spans="1:24" s="11" customFormat="1" ht="18.75" x14ac:dyDescent="0.3">
      <c r="A137" s="49">
        <f t="shared" si="12"/>
        <v>237</v>
      </c>
      <c r="B137" s="51" t="s">
        <v>401</v>
      </c>
      <c r="C137" s="51">
        <v>15</v>
      </c>
      <c r="D137" s="51"/>
      <c r="E137" s="51"/>
      <c r="F137" s="51"/>
      <c r="G137" s="51">
        <v>10</v>
      </c>
      <c r="H137" s="51"/>
      <c r="I137" s="51">
        <v>20</v>
      </c>
      <c r="J137" s="51"/>
      <c r="K137" s="52">
        <v>15</v>
      </c>
      <c r="L137" s="51"/>
      <c r="M137" s="51">
        <v>10</v>
      </c>
      <c r="N137" s="51"/>
      <c r="O137" s="51"/>
      <c r="P137" s="51"/>
      <c r="Q137" s="51">
        <v>2</v>
      </c>
      <c r="R137" s="51"/>
      <c r="S137" s="51"/>
      <c r="T137" s="51"/>
      <c r="U137" s="51"/>
      <c r="V137" s="51"/>
      <c r="W137" s="51"/>
      <c r="X137" s="51"/>
    </row>
    <row r="138" spans="1:24" s="11" customFormat="1" ht="37.5" x14ac:dyDescent="0.3">
      <c r="A138" s="49">
        <f t="shared" si="12"/>
        <v>238</v>
      </c>
      <c r="B138" s="53" t="s">
        <v>402</v>
      </c>
      <c r="C138" s="51"/>
      <c r="D138" s="51"/>
      <c r="E138" s="51">
        <v>7</v>
      </c>
      <c r="F138" s="51"/>
      <c r="G138" s="51"/>
      <c r="H138" s="51"/>
      <c r="I138" s="51">
        <v>34</v>
      </c>
      <c r="J138" s="51"/>
      <c r="K138" s="52">
        <v>10</v>
      </c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</row>
    <row r="139" spans="1:24" s="11" customFormat="1" ht="18.75" x14ac:dyDescent="0.3">
      <c r="A139" s="49">
        <f t="shared" si="12"/>
        <v>239</v>
      </c>
      <c r="B139" s="51" t="s">
        <v>403</v>
      </c>
      <c r="C139" s="51"/>
      <c r="D139" s="51"/>
      <c r="E139" s="51"/>
      <c r="F139" s="51"/>
      <c r="G139" s="51"/>
      <c r="H139" s="51"/>
      <c r="I139" s="51">
        <v>11</v>
      </c>
      <c r="J139" s="51"/>
      <c r="K139" s="52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</row>
    <row r="140" spans="1:24" s="11" customFormat="1" ht="18.75" x14ac:dyDescent="0.3">
      <c r="A140" s="49">
        <f t="shared" si="12"/>
        <v>240</v>
      </c>
      <c r="B140" s="51" t="s">
        <v>404</v>
      </c>
      <c r="C140" s="51"/>
      <c r="D140" s="51"/>
      <c r="E140" s="51"/>
      <c r="F140" s="51"/>
      <c r="G140" s="51"/>
      <c r="H140" s="51"/>
      <c r="I140" s="51">
        <v>14</v>
      </c>
      <c r="J140" s="51"/>
      <c r="K140" s="52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</row>
    <row r="141" spans="1:24" s="11" customFormat="1" ht="18.75" x14ac:dyDescent="0.3">
      <c r="A141" s="49">
        <f t="shared" si="12"/>
        <v>241</v>
      </c>
      <c r="B141" s="51" t="s">
        <v>405</v>
      </c>
      <c r="C141" s="51"/>
      <c r="D141" s="51"/>
      <c r="E141" s="51"/>
      <c r="F141" s="51"/>
      <c r="G141" s="51"/>
      <c r="H141" s="51"/>
      <c r="I141" s="51">
        <v>41</v>
      </c>
      <c r="J141" s="51"/>
      <c r="K141" s="52">
        <v>13</v>
      </c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</row>
    <row r="142" spans="1:24" s="11" customFormat="1" ht="18.75" customHeight="1" x14ac:dyDescent="0.3">
      <c r="A142" s="49">
        <f t="shared" si="12"/>
        <v>242</v>
      </c>
      <c r="B142" s="51" t="s">
        <v>406</v>
      </c>
      <c r="C142" s="51">
        <v>12</v>
      </c>
      <c r="D142" s="51"/>
      <c r="E142" s="51"/>
      <c r="F142" s="51"/>
      <c r="G142" s="51"/>
      <c r="H142" s="51"/>
      <c r="I142" s="51">
        <v>20</v>
      </c>
      <c r="J142" s="51"/>
      <c r="K142" s="52">
        <v>8</v>
      </c>
      <c r="L142" s="51"/>
      <c r="M142" s="51">
        <v>4</v>
      </c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</row>
    <row r="143" spans="1:24" s="11" customFormat="1" ht="18.75" x14ac:dyDescent="0.3">
      <c r="A143" s="49">
        <f t="shared" si="12"/>
        <v>243</v>
      </c>
      <c r="B143" s="51" t="s">
        <v>407</v>
      </c>
      <c r="C143" s="51">
        <v>2</v>
      </c>
      <c r="D143" s="51"/>
      <c r="E143" s="51"/>
      <c r="F143" s="51"/>
      <c r="G143" s="51"/>
      <c r="H143" s="51"/>
      <c r="I143" s="51">
        <v>10</v>
      </c>
      <c r="J143" s="51"/>
      <c r="K143" s="52">
        <v>4</v>
      </c>
      <c r="L143" s="51"/>
      <c r="M143" s="51"/>
      <c r="N143" s="51"/>
      <c r="O143" s="51"/>
      <c r="P143" s="51"/>
      <c r="Q143" s="51">
        <v>3</v>
      </c>
      <c r="R143" s="51"/>
      <c r="S143" s="51"/>
      <c r="T143" s="51"/>
      <c r="U143" s="51"/>
      <c r="V143" s="51"/>
      <c r="W143" s="51"/>
      <c r="X143" s="51"/>
    </row>
    <row r="144" spans="1:24" s="11" customFormat="1" ht="18.75" x14ac:dyDescent="0.3">
      <c r="A144" s="49"/>
      <c r="B144" s="51" t="s">
        <v>40</v>
      </c>
      <c r="C144" s="57">
        <f>SUM(C94:C143)</f>
        <v>180</v>
      </c>
      <c r="D144" s="57" t="s">
        <v>91</v>
      </c>
      <c r="E144" s="57">
        <f>SUM(E94:E143)</f>
        <v>15</v>
      </c>
      <c r="F144" s="57" t="s">
        <v>91</v>
      </c>
      <c r="G144" s="57">
        <f>SUM(G94:G143)</f>
        <v>10</v>
      </c>
      <c r="H144" s="68">
        <f>SUM(H94:H143)</f>
        <v>0</v>
      </c>
      <c r="I144" s="57">
        <f>SUM(I94:I143)</f>
        <v>951</v>
      </c>
      <c r="J144" s="57" t="s">
        <v>91</v>
      </c>
      <c r="K144" s="57">
        <f>SUM(K94:K143)</f>
        <v>322</v>
      </c>
      <c r="L144" s="57">
        <f>SUM(L94:L143)</f>
        <v>9</v>
      </c>
      <c r="M144" s="57">
        <f>SUM(M94:M143)</f>
        <v>14</v>
      </c>
      <c r="N144" s="57" t="s">
        <v>91</v>
      </c>
      <c r="O144" s="57" t="s">
        <v>91</v>
      </c>
      <c r="P144" s="57" t="s">
        <v>91</v>
      </c>
      <c r="Q144" s="57">
        <f>SUM(Q94:Q143)</f>
        <v>24</v>
      </c>
      <c r="R144" s="57" t="s">
        <v>91</v>
      </c>
      <c r="S144" s="57" t="s">
        <v>91</v>
      </c>
      <c r="T144" s="57" t="s">
        <v>91</v>
      </c>
      <c r="U144" s="57" t="s">
        <v>91</v>
      </c>
      <c r="V144" s="57" t="s">
        <v>91</v>
      </c>
      <c r="W144" s="57" t="s">
        <v>91</v>
      </c>
      <c r="X144" s="57" t="s">
        <v>91</v>
      </c>
    </row>
    <row r="145" spans="1:25" s="11" customFormat="1" ht="18" customHeight="1" x14ac:dyDescent="0.3">
      <c r="A145" s="49"/>
      <c r="B145" s="51" t="s">
        <v>41</v>
      </c>
      <c r="C145" s="51">
        <f>C144+C93</f>
        <v>180</v>
      </c>
      <c r="D145" s="57" t="s">
        <v>91</v>
      </c>
      <c r="E145" s="51">
        <f>E144+E93</f>
        <v>15</v>
      </c>
      <c r="F145" s="57" t="s">
        <v>91</v>
      </c>
      <c r="G145" s="51">
        <f>G144+G93</f>
        <v>10</v>
      </c>
      <c r="H145" s="51">
        <f>H144+H93</f>
        <v>0</v>
      </c>
      <c r="I145" s="51">
        <f>I144+I93</f>
        <v>964</v>
      </c>
      <c r="J145" s="57" t="s">
        <v>91</v>
      </c>
      <c r="K145" s="51">
        <f>K144+K93</f>
        <v>322</v>
      </c>
      <c r="L145" s="51">
        <f>L144+L93</f>
        <v>9</v>
      </c>
      <c r="M145" s="51">
        <f>M144+M93</f>
        <v>14</v>
      </c>
      <c r="N145" s="57" t="s">
        <v>91</v>
      </c>
      <c r="O145" s="57" t="s">
        <v>91</v>
      </c>
      <c r="P145" s="57" t="s">
        <v>91</v>
      </c>
      <c r="Q145" s="51">
        <f>Q144+Q93</f>
        <v>24</v>
      </c>
      <c r="R145" s="57" t="s">
        <v>91</v>
      </c>
      <c r="S145" s="57" t="s">
        <v>91</v>
      </c>
      <c r="T145" s="57" t="s">
        <v>91</v>
      </c>
      <c r="U145" s="57" t="s">
        <v>91</v>
      </c>
      <c r="V145" s="57" t="s">
        <v>91</v>
      </c>
      <c r="W145" s="57" t="s">
        <v>91</v>
      </c>
      <c r="X145" s="57" t="s">
        <v>91</v>
      </c>
    </row>
    <row r="146" spans="1:25" s="11" customFormat="1" ht="27.75" customHeight="1" x14ac:dyDescent="0.25">
      <c r="A146" s="93" t="s">
        <v>9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38"/>
    </row>
    <row r="147" spans="1:25" s="11" customFormat="1" ht="18.75" x14ac:dyDescent="0.3">
      <c r="A147" s="34">
        <v>58</v>
      </c>
      <c r="B147" s="27" t="s">
        <v>75</v>
      </c>
      <c r="C147" s="36">
        <v>2</v>
      </c>
      <c r="D147" s="36"/>
      <c r="E147" s="36"/>
      <c r="F147" s="36"/>
      <c r="G147" s="36"/>
      <c r="H147" s="36"/>
      <c r="I147" s="36">
        <v>4</v>
      </c>
      <c r="J147" s="36"/>
      <c r="K147" s="36">
        <v>2</v>
      </c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</row>
    <row r="148" spans="1:25" s="11" customFormat="1" ht="18.75" x14ac:dyDescent="0.3">
      <c r="A148" s="34">
        <f>A147+1</f>
        <v>59</v>
      </c>
      <c r="B148" s="27" t="s">
        <v>76</v>
      </c>
      <c r="C148" s="36"/>
      <c r="D148" s="36"/>
      <c r="E148" s="36"/>
      <c r="F148" s="36"/>
      <c r="G148" s="36"/>
      <c r="H148" s="36"/>
      <c r="I148" s="36">
        <v>5</v>
      </c>
      <c r="J148" s="36"/>
      <c r="K148" s="36">
        <v>30</v>
      </c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</row>
    <row r="149" spans="1:25" s="11" customFormat="1" ht="20.25" customHeight="1" x14ac:dyDescent="0.3">
      <c r="A149" s="34">
        <f t="shared" ref="A149" si="13">A148+1</f>
        <v>60</v>
      </c>
      <c r="B149" s="27" t="s">
        <v>77</v>
      </c>
      <c r="C149" s="27"/>
      <c r="D149" s="27"/>
      <c r="E149" s="27"/>
      <c r="F149" s="27"/>
      <c r="G149" s="27"/>
      <c r="H149" s="27"/>
      <c r="I149" s="27">
        <v>5</v>
      </c>
      <c r="J149" s="27"/>
      <c r="K149" s="36">
        <v>3</v>
      </c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</row>
    <row r="150" spans="1:25" s="11" customFormat="1" ht="20.25" customHeight="1" x14ac:dyDescent="0.3">
      <c r="A150" s="34">
        <v>61</v>
      </c>
      <c r="B150" s="27" t="s">
        <v>78</v>
      </c>
      <c r="C150" s="27"/>
      <c r="D150" s="27"/>
      <c r="E150" s="27"/>
      <c r="F150" s="27"/>
      <c r="G150" s="27"/>
      <c r="H150" s="27"/>
      <c r="I150" s="27">
        <v>10</v>
      </c>
      <c r="J150" s="27"/>
      <c r="K150" s="36">
        <v>3</v>
      </c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4"/>
    </row>
    <row r="151" spans="1:25" s="24" customFormat="1" ht="18.75" x14ac:dyDescent="0.3">
      <c r="A151" s="69"/>
      <c r="B151" s="35" t="s">
        <v>62</v>
      </c>
      <c r="C151" s="36">
        <f t="shared" ref="C151:K151" si="14">SUM(C147:C150)</f>
        <v>2</v>
      </c>
      <c r="D151" s="36" t="s">
        <v>91</v>
      </c>
      <c r="E151" s="36" t="s">
        <v>91</v>
      </c>
      <c r="F151" s="36" t="s">
        <v>91</v>
      </c>
      <c r="G151" s="36" t="s">
        <v>91</v>
      </c>
      <c r="H151" s="36" t="s">
        <v>91</v>
      </c>
      <c r="I151" s="36">
        <f t="shared" si="14"/>
        <v>24</v>
      </c>
      <c r="J151" s="36" t="s">
        <v>91</v>
      </c>
      <c r="K151" s="36">
        <f t="shared" si="14"/>
        <v>38</v>
      </c>
      <c r="L151" s="36" t="s">
        <v>91</v>
      </c>
      <c r="M151" s="36" t="s">
        <v>91</v>
      </c>
      <c r="N151" s="36" t="s">
        <v>91</v>
      </c>
      <c r="O151" s="36" t="s">
        <v>91</v>
      </c>
      <c r="P151" s="36" t="s">
        <v>91</v>
      </c>
      <c r="Q151" s="36" t="s">
        <v>91</v>
      </c>
      <c r="R151" s="36" t="s">
        <v>91</v>
      </c>
      <c r="S151" s="36" t="s">
        <v>91</v>
      </c>
      <c r="T151" s="36" t="s">
        <v>91</v>
      </c>
      <c r="U151" s="36" t="s">
        <v>91</v>
      </c>
      <c r="V151" s="36" t="s">
        <v>91</v>
      </c>
      <c r="W151" s="36" t="s">
        <v>91</v>
      </c>
      <c r="X151" s="36" t="s">
        <v>91</v>
      </c>
      <c r="Y151" s="11"/>
    </row>
    <row r="152" spans="1:25" s="11" customFormat="1" ht="18.75" x14ac:dyDescent="0.3">
      <c r="A152" s="34">
        <v>62</v>
      </c>
      <c r="B152" s="27" t="s">
        <v>276</v>
      </c>
      <c r="C152" s="27"/>
      <c r="D152" s="27"/>
      <c r="E152" s="27"/>
      <c r="F152" s="27"/>
      <c r="G152" s="27"/>
      <c r="H152" s="27"/>
      <c r="I152" s="27">
        <v>9</v>
      </c>
      <c r="J152" s="27"/>
      <c r="K152" s="36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</row>
    <row r="153" spans="1:25" s="11" customFormat="1" ht="18.75" x14ac:dyDescent="0.3">
      <c r="A153" s="34">
        <f>A152+1</f>
        <v>63</v>
      </c>
      <c r="B153" s="27" t="s">
        <v>246</v>
      </c>
      <c r="C153" s="27"/>
      <c r="D153" s="27"/>
      <c r="E153" s="27"/>
      <c r="F153" s="27"/>
      <c r="G153" s="27"/>
      <c r="H153" s="27"/>
      <c r="I153" s="27">
        <v>7</v>
      </c>
      <c r="J153" s="27"/>
      <c r="K153" s="36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</row>
    <row r="154" spans="1:25" s="11" customFormat="1" ht="18.75" x14ac:dyDescent="0.3">
      <c r="A154" s="34">
        <f t="shared" ref="A154:A162" si="15">A153+1</f>
        <v>64</v>
      </c>
      <c r="B154" s="27" t="s">
        <v>247</v>
      </c>
      <c r="C154" s="27"/>
      <c r="D154" s="27"/>
      <c r="E154" s="27"/>
      <c r="F154" s="27"/>
      <c r="G154" s="27"/>
      <c r="H154" s="27"/>
      <c r="I154" s="27">
        <v>4</v>
      </c>
      <c r="J154" s="27"/>
      <c r="K154" s="36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</row>
    <row r="155" spans="1:25" s="11" customFormat="1" ht="18.75" x14ac:dyDescent="0.3">
      <c r="A155" s="34">
        <f t="shared" si="15"/>
        <v>65</v>
      </c>
      <c r="B155" s="27" t="s">
        <v>248</v>
      </c>
      <c r="C155" s="27"/>
      <c r="D155" s="27"/>
      <c r="E155" s="27"/>
      <c r="F155" s="27"/>
      <c r="G155" s="27"/>
      <c r="H155" s="27"/>
      <c r="I155" s="27">
        <v>12</v>
      </c>
      <c r="J155" s="27"/>
      <c r="K155" s="36">
        <v>5</v>
      </c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</row>
    <row r="156" spans="1:25" s="11" customFormat="1" ht="18.75" x14ac:dyDescent="0.3">
      <c r="A156" s="34">
        <f t="shared" si="15"/>
        <v>66</v>
      </c>
      <c r="B156" s="27" t="s">
        <v>249</v>
      </c>
      <c r="C156" s="27"/>
      <c r="D156" s="27"/>
      <c r="E156" s="27"/>
      <c r="F156" s="27"/>
      <c r="G156" s="27"/>
      <c r="H156" s="27"/>
      <c r="I156" s="27">
        <v>13</v>
      </c>
      <c r="J156" s="27"/>
      <c r="K156" s="36">
        <v>16</v>
      </c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</row>
    <row r="157" spans="1:25" s="11" customFormat="1" ht="37.5" x14ac:dyDescent="0.3">
      <c r="A157" s="34">
        <f t="shared" si="15"/>
        <v>67</v>
      </c>
      <c r="B157" s="40" t="s">
        <v>237</v>
      </c>
      <c r="C157" s="27"/>
      <c r="D157" s="27"/>
      <c r="E157" s="27"/>
      <c r="F157" s="27"/>
      <c r="G157" s="27"/>
      <c r="H157" s="27"/>
      <c r="I157" s="27">
        <v>5</v>
      </c>
      <c r="J157" s="27"/>
      <c r="K157" s="36">
        <v>3</v>
      </c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</row>
    <row r="158" spans="1:25" s="11" customFormat="1" ht="18.75" x14ac:dyDescent="0.3">
      <c r="A158" s="34">
        <f t="shared" si="15"/>
        <v>68</v>
      </c>
      <c r="B158" s="27" t="s">
        <v>149</v>
      </c>
      <c r="C158" s="27"/>
      <c r="D158" s="27"/>
      <c r="E158" s="27"/>
      <c r="F158" s="27">
        <v>0</v>
      </c>
      <c r="G158" s="27"/>
      <c r="H158" s="27"/>
      <c r="I158" s="27">
        <v>11</v>
      </c>
      <c r="J158" s="27"/>
      <c r="K158" s="36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</row>
    <row r="159" spans="1:25" s="11" customFormat="1" ht="18.75" x14ac:dyDescent="0.3">
      <c r="A159" s="34">
        <f t="shared" si="15"/>
        <v>69</v>
      </c>
      <c r="B159" s="27" t="s">
        <v>150</v>
      </c>
      <c r="C159" s="27"/>
      <c r="D159" s="27"/>
      <c r="E159" s="27"/>
      <c r="F159" s="27"/>
      <c r="G159" s="27"/>
      <c r="H159" s="27"/>
      <c r="I159" s="27">
        <v>10</v>
      </c>
      <c r="J159" s="27"/>
      <c r="K159" s="36">
        <v>8</v>
      </c>
      <c r="L159" s="27"/>
      <c r="M159" s="27"/>
      <c r="N159" s="27"/>
      <c r="O159" s="27"/>
      <c r="P159" s="27"/>
      <c r="Q159" s="27"/>
      <c r="R159" s="27"/>
      <c r="S159" s="27">
        <v>11</v>
      </c>
      <c r="T159" s="27"/>
      <c r="U159" s="27"/>
      <c r="V159" s="27"/>
      <c r="W159" s="27"/>
      <c r="X159" s="27"/>
    </row>
    <row r="160" spans="1:25" s="11" customFormat="1" ht="18.75" x14ac:dyDescent="0.3">
      <c r="A160" s="34">
        <f t="shared" si="15"/>
        <v>70</v>
      </c>
      <c r="B160" s="27" t="s">
        <v>151</v>
      </c>
      <c r="C160" s="27"/>
      <c r="D160" s="27"/>
      <c r="E160" s="27"/>
      <c r="F160" s="27"/>
      <c r="G160" s="27"/>
      <c r="H160" s="27"/>
      <c r="I160" s="27">
        <v>9</v>
      </c>
      <c r="J160" s="27"/>
      <c r="K160" s="36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</row>
    <row r="161" spans="1:24" s="11" customFormat="1" ht="37.5" x14ac:dyDescent="0.3">
      <c r="A161" s="34">
        <f t="shared" si="15"/>
        <v>71</v>
      </c>
      <c r="B161" s="40" t="s">
        <v>235</v>
      </c>
      <c r="C161" s="27"/>
      <c r="D161" s="27"/>
      <c r="E161" s="27"/>
      <c r="F161" s="27"/>
      <c r="G161" s="27"/>
      <c r="H161" s="27"/>
      <c r="I161" s="27">
        <v>29</v>
      </c>
      <c r="J161" s="27"/>
      <c r="K161" s="36">
        <v>6</v>
      </c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</row>
    <row r="162" spans="1:24" s="11" customFormat="1" ht="37.5" x14ac:dyDescent="0.3">
      <c r="A162" s="34">
        <f t="shared" si="15"/>
        <v>72</v>
      </c>
      <c r="B162" s="40" t="s">
        <v>236</v>
      </c>
      <c r="C162" s="27"/>
      <c r="D162" s="27"/>
      <c r="E162" s="27">
        <v>12</v>
      </c>
      <c r="F162" s="27"/>
      <c r="G162" s="27"/>
      <c r="H162" s="27"/>
      <c r="I162" s="27">
        <v>24</v>
      </c>
      <c r="J162" s="27"/>
      <c r="K162" s="36">
        <v>13</v>
      </c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</row>
    <row r="163" spans="1:24" s="11" customFormat="1" ht="18.75" customHeight="1" x14ac:dyDescent="0.3">
      <c r="A163" s="34"/>
      <c r="B163" s="27" t="s">
        <v>96</v>
      </c>
      <c r="C163" s="36" t="s">
        <v>91</v>
      </c>
      <c r="D163" s="36" t="s">
        <v>91</v>
      </c>
      <c r="E163" s="27">
        <f>SUM(E152:E162)</f>
        <v>12</v>
      </c>
      <c r="F163" s="36" t="s">
        <v>91</v>
      </c>
      <c r="G163" s="36" t="s">
        <v>91</v>
      </c>
      <c r="H163" s="36" t="s">
        <v>91</v>
      </c>
      <c r="I163" s="27">
        <f>SUM(I152:I162)</f>
        <v>133</v>
      </c>
      <c r="J163" s="36" t="s">
        <v>91</v>
      </c>
      <c r="K163" s="27">
        <f>SUM(K152:K162)</f>
        <v>51</v>
      </c>
      <c r="L163" s="36" t="s">
        <v>91</v>
      </c>
      <c r="M163" s="36" t="s">
        <v>91</v>
      </c>
      <c r="N163" s="36" t="s">
        <v>91</v>
      </c>
      <c r="O163" s="36" t="s">
        <v>91</v>
      </c>
      <c r="P163" s="36" t="s">
        <v>91</v>
      </c>
      <c r="Q163" s="36" t="s">
        <v>91</v>
      </c>
      <c r="R163" s="36" t="s">
        <v>91</v>
      </c>
      <c r="S163" s="27">
        <f>SUM(S152:S162)</f>
        <v>11</v>
      </c>
      <c r="T163" s="36" t="s">
        <v>91</v>
      </c>
      <c r="U163" s="36" t="s">
        <v>91</v>
      </c>
      <c r="V163" s="36" t="s">
        <v>91</v>
      </c>
      <c r="W163" s="36" t="s">
        <v>91</v>
      </c>
      <c r="X163" s="36" t="s">
        <v>91</v>
      </c>
    </row>
    <row r="164" spans="1:24" s="11" customFormat="1" ht="38.25" customHeight="1" x14ac:dyDescent="0.3">
      <c r="A164" s="34">
        <f>A162+1</f>
        <v>73</v>
      </c>
      <c r="B164" s="40" t="s">
        <v>239</v>
      </c>
      <c r="C164" s="27"/>
      <c r="D164" s="27"/>
      <c r="E164" s="27"/>
      <c r="F164" s="27"/>
      <c r="G164" s="27"/>
      <c r="H164" s="27"/>
      <c r="I164" s="27">
        <v>15</v>
      </c>
      <c r="J164" s="27"/>
      <c r="K164" s="27">
        <v>16</v>
      </c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</row>
    <row r="165" spans="1:24" s="11" customFormat="1" ht="18.75" customHeight="1" x14ac:dyDescent="0.3">
      <c r="A165" s="34"/>
      <c r="B165" s="27" t="s">
        <v>182</v>
      </c>
      <c r="C165" s="36" t="s">
        <v>91</v>
      </c>
      <c r="D165" s="36" t="s">
        <v>91</v>
      </c>
      <c r="E165" s="36" t="s">
        <v>91</v>
      </c>
      <c r="F165" s="36" t="s">
        <v>91</v>
      </c>
      <c r="G165" s="36" t="s">
        <v>91</v>
      </c>
      <c r="H165" s="36" t="s">
        <v>91</v>
      </c>
      <c r="I165" s="27">
        <f t="shared" ref="I165:K165" si="16">I164</f>
        <v>15</v>
      </c>
      <c r="J165" s="36" t="s">
        <v>91</v>
      </c>
      <c r="K165" s="27">
        <f t="shared" si="16"/>
        <v>16</v>
      </c>
      <c r="L165" s="36" t="s">
        <v>91</v>
      </c>
      <c r="M165" s="36" t="s">
        <v>91</v>
      </c>
      <c r="N165" s="36" t="s">
        <v>91</v>
      </c>
      <c r="O165" s="36" t="s">
        <v>91</v>
      </c>
      <c r="P165" s="36" t="s">
        <v>91</v>
      </c>
      <c r="Q165" s="36" t="s">
        <v>91</v>
      </c>
      <c r="R165" s="36" t="s">
        <v>91</v>
      </c>
      <c r="S165" s="36" t="s">
        <v>91</v>
      </c>
      <c r="T165" s="36" t="s">
        <v>91</v>
      </c>
      <c r="U165" s="36" t="s">
        <v>91</v>
      </c>
      <c r="V165" s="36" t="s">
        <v>91</v>
      </c>
      <c r="W165" s="36" t="s">
        <v>91</v>
      </c>
      <c r="X165" s="36" t="s">
        <v>91</v>
      </c>
    </row>
    <row r="166" spans="1:24" s="11" customFormat="1" ht="18.75" x14ac:dyDescent="0.3">
      <c r="A166" s="34"/>
      <c r="B166" s="27" t="s">
        <v>41</v>
      </c>
      <c r="C166" s="27">
        <f>C165+C163+C151</f>
        <v>2</v>
      </c>
      <c r="D166" s="27">
        <f>D165+D163+D151</f>
        <v>0</v>
      </c>
      <c r="E166" s="27">
        <f>E165+E163+E151</f>
        <v>12</v>
      </c>
      <c r="F166" s="36" t="s">
        <v>91</v>
      </c>
      <c r="G166" s="36" t="s">
        <v>91</v>
      </c>
      <c r="H166" s="36" t="s">
        <v>91</v>
      </c>
      <c r="I166" s="27">
        <f>I165+I163+I151</f>
        <v>172</v>
      </c>
      <c r="J166" s="36" t="s">
        <v>91</v>
      </c>
      <c r="K166" s="27">
        <f>K165+K163+K151</f>
        <v>105</v>
      </c>
      <c r="L166" s="36" t="s">
        <v>91</v>
      </c>
      <c r="M166" s="36" t="s">
        <v>91</v>
      </c>
      <c r="N166" s="36" t="s">
        <v>91</v>
      </c>
      <c r="O166" s="36" t="s">
        <v>91</v>
      </c>
      <c r="P166" s="36" t="s">
        <v>91</v>
      </c>
      <c r="Q166" s="36" t="s">
        <v>91</v>
      </c>
      <c r="R166" s="36" t="s">
        <v>91</v>
      </c>
      <c r="S166" s="27">
        <f>S165+S163+S151</f>
        <v>11</v>
      </c>
      <c r="T166" s="36" t="s">
        <v>91</v>
      </c>
      <c r="U166" s="36" t="s">
        <v>91</v>
      </c>
      <c r="V166" s="36" t="s">
        <v>91</v>
      </c>
      <c r="W166" s="36" t="s">
        <v>91</v>
      </c>
      <c r="X166" s="36" t="s">
        <v>91</v>
      </c>
    </row>
    <row r="167" spans="1:24" s="11" customFormat="1" ht="27.75" customHeight="1" x14ac:dyDescent="0.25">
      <c r="A167" s="93" t="s">
        <v>10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38"/>
    </row>
    <row r="168" spans="1:24" s="11" customFormat="1" ht="18.75" x14ac:dyDescent="0.3">
      <c r="A168" s="34">
        <v>74</v>
      </c>
      <c r="B168" s="27" t="s">
        <v>79</v>
      </c>
      <c r="C168" s="27">
        <v>6</v>
      </c>
      <c r="D168" s="27"/>
      <c r="E168" s="27"/>
      <c r="F168" s="27"/>
      <c r="G168" s="27"/>
      <c r="H168" s="27"/>
      <c r="I168" s="27">
        <v>91</v>
      </c>
      <c r="J168" s="27"/>
      <c r="K168" s="36">
        <v>27</v>
      </c>
      <c r="L168" s="27"/>
      <c r="M168" s="27"/>
      <c r="N168" s="27"/>
      <c r="O168" s="27"/>
      <c r="P168" s="27"/>
      <c r="Q168" s="27">
        <v>48</v>
      </c>
      <c r="R168" s="27"/>
      <c r="S168" s="27"/>
      <c r="T168" s="27"/>
      <c r="U168" s="27">
        <v>15</v>
      </c>
      <c r="V168" s="27"/>
      <c r="W168" s="27"/>
      <c r="X168" s="27"/>
    </row>
    <row r="169" spans="1:24" s="11" customFormat="1" ht="21" customHeight="1" x14ac:dyDescent="0.3">
      <c r="A169" s="34">
        <f>A168+1</f>
        <v>75</v>
      </c>
      <c r="B169" s="27" t="s">
        <v>80</v>
      </c>
      <c r="C169" s="27">
        <v>2</v>
      </c>
      <c r="D169" s="27"/>
      <c r="E169" s="27"/>
      <c r="F169" s="27"/>
      <c r="G169" s="27"/>
      <c r="H169" s="27"/>
      <c r="I169" s="27">
        <v>12</v>
      </c>
      <c r="J169" s="27"/>
      <c r="K169" s="36">
        <v>8</v>
      </c>
      <c r="L169" s="27"/>
      <c r="M169" s="27"/>
      <c r="N169" s="27"/>
      <c r="O169" s="27"/>
      <c r="P169" s="27"/>
      <c r="Q169" s="27"/>
      <c r="R169" s="27"/>
      <c r="S169" s="27"/>
      <c r="T169" s="27"/>
      <c r="U169" s="27">
        <v>3</v>
      </c>
      <c r="V169" s="27"/>
      <c r="W169" s="27"/>
      <c r="X169" s="27"/>
    </row>
    <row r="170" spans="1:24" s="11" customFormat="1" ht="18.75" x14ac:dyDescent="0.3">
      <c r="A170" s="34">
        <f t="shared" ref="A170:A177" si="17">A169+1</f>
        <v>76</v>
      </c>
      <c r="B170" s="27" t="s">
        <v>81</v>
      </c>
      <c r="C170" s="27"/>
      <c r="D170" s="27"/>
      <c r="E170" s="27"/>
      <c r="F170" s="27"/>
      <c r="G170" s="27"/>
      <c r="H170" s="27"/>
      <c r="I170" s="27">
        <v>10</v>
      </c>
      <c r="J170" s="27"/>
      <c r="K170" s="36">
        <v>3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</row>
    <row r="171" spans="1:24" s="11" customFormat="1" ht="18.75" x14ac:dyDescent="0.3">
      <c r="A171" s="34">
        <f t="shared" si="17"/>
        <v>77</v>
      </c>
      <c r="B171" s="27" t="s">
        <v>82</v>
      </c>
      <c r="C171" s="27"/>
      <c r="D171" s="27"/>
      <c r="E171" s="27"/>
      <c r="F171" s="27"/>
      <c r="G171" s="27"/>
      <c r="H171" s="27"/>
      <c r="I171" s="27">
        <v>30</v>
      </c>
      <c r="J171" s="27"/>
      <c r="K171" s="36">
        <v>20</v>
      </c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</row>
    <row r="172" spans="1:24" s="11" customFormat="1" ht="18.75" x14ac:dyDescent="0.3">
      <c r="A172" s="34">
        <f t="shared" si="17"/>
        <v>78</v>
      </c>
      <c r="B172" s="27" t="s">
        <v>83</v>
      </c>
      <c r="C172" s="27"/>
      <c r="D172" s="27"/>
      <c r="E172" s="27"/>
      <c r="F172" s="27"/>
      <c r="G172" s="27"/>
      <c r="H172" s="27"/>
      <c r="I172" s="27">
        <v>20</v>
      </c>
      <c r="J172" s="27"/>
      <c r="K172" s="36">
        <v>6</v>
      </c>
      <c r="L172" s="27"/>
      <c r="M172" s="27"/>
      <c r="N172" s="27"/>
      <c r="O172" s="27"/>
      <c r="P172" s="27"/>
      <c r="Q172" s="27">
        <v>15</v>
      </c>
      <c r="R172" s="27"/>
      <c r="S172" s="27"/>
      <c r="T172" s="27"/>
      <c r="U172" s="27"/>
      <c r="V172" s="27"/>
      <c r="W172" s="27"/>
      <c r="X172" s="27"/>
    </row>
    <row r="173" spans="1:24" s="11" customFormat="1" ht="18.75" x14ac:dyDescent="0.3">
      <c r="A173" s="34">
        <f t="shared" si="17"/>
        <v>79</v>
      </c>
      <c r="B173" s="27" t="s">
        <v>88</v>
      </c>
      <c r="C173" s="27">
        <v>2</v>
      </c>
      <c r="D173" s="27"/>
      <c r="E173" s="27"/>
      <c r="F173" s="27"/>
      <c r="G173" s="27"/>
      <c r="H173" s="27"/>
      <c r="I173" s="27">
        <v>31</v>
      </c>
      <c r="J173" s="27"/>
      <c r="K173" s="36">
        <v>5</v>
      </c>
      <c r="L173" s="27"/>
      <c r="M173" s="27"/>
      <c r="N173" s="27"/>
      <c r="O173" s="27"/>
      <c r="P173" s="27"/>
      <c r="Q173" s="27">
        <v>3</v>
      </c>
      <c r="R173" s="27"/>
      <c r="S173" s="27"/>
      <c r="T173" s="27"/>
      <c r="U173" s="27">
        <v>1</v>
      </c>
      <c r="V173" s="27"/>
      <c r="W173" s="27"/>
      <c r="X173" s="27"/>
    </row>
    <row r="174" spans="1:24" s="11" customFormat="1" ht="20.25" customHeight="1" x14ac:dyDescent="0.3">
      <c r="A174" s="34">
        <f t="shared" si="17"/>
        <v>80</v>
      </c>
      <c r="B174" s="27" t="s">
        <v>84</v>
      </c>
      <c r="C174" s="27">
        <v>6</v>
      </c>
      <c r="D174" s="27"/>
      <c r="E174" s="27"/>
      <c r="F174" s="27"/>
      <c r="G174" s="27"/>
      <c r="H174" s="27"/>
      <c r="I174" s="27">
        <v>22</v>
      </c>
      <c r="J174" s="27"/>
      <c r="K174" s="36">
        <v>15</v>
      </c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</row>
    <row r="175" spans="1:24" s="11" customFormat="1" ht="18.75" customHeight="1" x14ac:dyDescent="0.3">
      <c r="A175" s="34">
        <f t="shared" si="17"/>
        <v>81</v>
      </c>
      <c r="B175" s="27" t="s">
        <v>85</v>
      </c>
      <c r="C175" s="27">
        <v>2</v>
      </c>
      <c r="D175" s="27"/>
      <c r="E175" s="27"/>
      <c r="F175" s="27"/>
      <c r="G175" s="27"/>
      <c r="H175" s="27"/>
      <c r="I175" s="27">
        <v>17</v>
      </c>
      <c r="J175" s="27"/>
      <c r="K175" s="36">
        <v>2</v>
      </c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</row>
    <row r="176" spans="1:24" s="11" customFormat="1" ht="18.75" x14ac:dyDescent="0.3">
      <c r="A176" s="34">
        <f t="shared" si="17"/>
        <v>82</v>
      </c>
      <c r="B176" s="27" t="s">
        <v>86</v>
      </c>
      <c r="C176" s="27"/>
      <c r="D176" s="27"/>
      <c r="E176" s="27"/>
      <c r="F176" s="27"/>
      <c r="G176" s="27"/>
      <c r="H176" s="27"/>
      <c r="I176" s="27">
        <v>8</v>
      </c>
      <c r="J176" s="27"/>
      <c r="K176" s="36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</row>
    <row r="177" spans="1:24" s="11" customFormat="1" ht="18.75" x14ac:dyDescent="0.3">
      <c r="A177" s="34">
        <f t="shared" si="17"/>
        <v>83</v>
      </c>
      <c r="B177" s="27" t="s">
        <v>87</v>
      </c>
      <c r="C177" s="27"/>
      <c r="D177" s="27"/>
      <c r="E177" s="27"/>
      <c r="F177" s="27"/>
      <c r="G177" s="27"/>
      <c r="H177" s="27"/>
      <c r="I177" s="27">
        <v>13</v>
      </c>
      <c r="J177" s="27"/>
      <c r="K177" s="36">
        <v>5</v>
      </c>
      <c r="L177" s="27"/>
      <c r="M177" s="27"/>
      <c r="N177" s="27"/>
      <c r="O177" s="27"/>
      <c r="P177" s="27"/>
      <c r="Q177" s="27"/>
      <c r="R177" s="27"/>
      <c r="S177" s="27"/>
      <c r="T177" s="27"/>
      <c r="U177" s="27">
        <v>9</v>
      </c>
      <c r="V177" s="27"/>
      <c r="W177" s="27"/>
      <c r="X177" s="27"/>
    </row>
    <row r="178" spans="1:24" s="11" customFormat="1" ht="18.75" x14ac:dyDescent="0.3">
      <c r="A178" s="34"/>
      <c r="B178" s="27" t="s">
        <v>62</v>
      </c>
      <c r="C178" s="27">
        <f>SUM(C168:C177)</f>
        <v>18</v>
      </c>
      <c r="D178" s="36" t="s">
        <v>91</v>
      </c>
      <c r="E178" s="36" t="s">
        <v>91</v>
      </c>
      <c r="F178" s="36" t="s">
        <v>91</v>
      </c>
      <c r="G178" s="36" t="s">
        <v>91</v>
      </c>
      <c r="H178" s="36" t="s">
        <v>91</v>
      </c>
      <c r="I178" s="27">
        <f t="shared" ref="I178:U178" si="18">SUM(I168:I177)</f>
        <v>254</v>
      </c>
      <c r="J178" s="36" t="s">
        <v>91</v>
      </c>
      <c r="K178" s="27">
        <f t="shared" si="18"/>
        <v>91</v>
      </c>
      <c r="L178" s="36" t="s">
        <v>91</v>
      </c>
      <c r="M178" s="36" t="s">
        <v>91</v>
      </c>
      <c r="N178" s="36" t="s">
        <v>91</v>
      </c>
      <c r="O178" s="36" t="s">
        <v>91</v>
      </c>
      <c r="P178" s="36" t="s">
        <v>91</v>
      </c>
      <c r="Q178" s="27">
        <f t="shared" si="18"/>
        <v>66</v>
      </c>
      <c r="R178" s="36" t="s">
        <v>91</v>
      </c>
      <c r="S178" s="36" t="s">
        <v>91</v>
      </c>
      <c r="T178" s="36" t="s">
        <v>91</v>
      </c>
      <c r="U178" s="27">
        <f t="shared" si="18"/>
        <v>28</v>
      </c>
      <c r="V178" s="36" t="s">
        <v>91</v>
      </c>
      <c r="W178" s="36" t="s">
        <v>91</v>
      </c>
      <c r="X178" s="36" t="s">
        <v>91</v>
      </c>
    </row>
    <row r="179" spans="1:24" s="11" customFormat="1" ht="18.75" x14ac:dyDescent="0.3">
      <c r="A179" s="34">
        <f>A177+1</f>
        <v>84</v>
      </c>
      <c r="B179" s="27" t="s">
        <v>152</v>
      </c>
      <c r="C179" s="27"/>
      <c r="D179" s="27"/>
      <c r="E179" s="27"/>
      <c r="F179" s="27"/>
      <c r="G179" s="27"/>
      <c r="H179" s="27"/>
      <c r="I179" s="27">
        <v>15</v>
      </c>
      <c r="J179" s="27"/>
      <c r="K179" s="36">
        <v>2</v>
      </c>
      <c r="L179" s="27"/>
      <c r="M179" s="27"/>
      <c r="N179" s="27"/>
      <c r="O179" s="27"/>
      <c r="P179" s="27"/>
      <c r="Q179" s="27">
        <v>3</v>
      </c>
      <c r="R179" s="27"/>
      <c r="S179" s="27"/>
      <c r="T179" s="27"/>
      <c r="U179" s="27">
        <v>3</v>
      </c>
      <c r="V179" s="27"/>
      <c r="W179" s="27"/>
      <c r="X179" s="27"/>
    </row>
    <row r="180" spans="1:24" s="11" customFormat="1" ht="18.75" x14ac:dyDescent="0.3">
      <c r="A180" s="34">
        <f>A179+1</f>
        <v>85</v>
      </c>
      <c r="B180" s="27" t="s">
        <v>153</v>
      </c>
      <c r="C180" s="27"/>
      <c r="D180" s="27"/>
      <c r="E180" s="27"/>
      <c r="F180" s="27"/>
      <c r="G180" s="27"/>
      <c r="H180" s="27"/>
      <c r="I180" s="27">
        <v>20</v>
      </c>
      <c r="J180" s="27"/>
      <c r="K180" s="36">
        <v>5</v>
      </c>
      <c r="L180" s="27"/>
      <c r="M180" s="27"/>
      <c r="N180" s="27"/>
      <c r="O180" s="27"/>
      <c r="P180" s="27"/>
      <c r="Q180" s="27">
        <v>3</v>
      </c>
      <c r="R180" s="27"/>
      <c r="S180" s="27"/>
      <c r="T180" s="27"/>
      <c r="U180" s="27">
        <v>4</v>
      </c>
      <c r="V180" s="27"/>
      <c r="W180" s="27"/>
      <c r="X180" s="27"/>
    </row>
    <row r="181" spans="1:24" s="11" customFormat="1" ht="18.75" x14ac:dyDescent="0.3">
      <c r="A181" s="34">
        <f t="shared" ref="A181:A192" si="19">A180+1</f>
        <v>86</v>
      </c>
      <c r="B181" s="27" t="s">
        <v>154</v>
      </c>
      <c r="C181" s="27"/>
      <c r="D181" s="27"/>
      <c r="E181" s="27"/>
      <c r="F181" s="27"/>
      <c r="G181" s="27"/>
      <c r="H181" s="27"/>
      <c r="I181" s="27">
        <v>7</v>
      </c>
      <c r="J181" s="27"/>
      <c r="K181" s="36">
        <v>8</v>
      </c>
      <c r="L181" s="27"/>
      <c r="M181" s="27"/>
      <c r="N181" s="27"/>
      <c r="O181" s="27"/>
      <c r="P181" s="27"/>
      <c r="Q181" s="27">
        <v>4</v>
      </c>
      <c r="R181" s="27"/>
      <c r="S181" s="27"/>
      <c r="T181" s="27"/>
      <c r="U181" s="27">
        <v>9</v>
      </c>
      <c r="V181" s="27"/>
      <c r="W181" s="27"/>
      <c r="X181" s="27"/>
    </row>
    <row r="182" spans="1:24" s="11" customFormat="1" ht="18.75" x14ac:dyDescent="0.3">
      <c r="A182" s="34">
        <f t="shared" si="19"/>
        <v>87</v>
      </c>
      <c r="B182" s="27" t="s">
        <v>251</v>
      </c>
      <c r="C182" s="27"/>
      <c r="D182" s="27"/>
      <c r="E182" s="27"/>
      <c r="F182" s="27"/>
      <c r="G182" s="27"/>
      <c r="H182" s="27"/>
      <c r="I182" s="27">
        <v>10</v>
      </c>
      <c r="J182" s="27"/>
      <c r="K182" s="36">
        <v>10</v>
      </c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</row>
    <row r="183" spans="1:24" s="11" customFormat="1" ht="18.75" x14ac:dyDescent="0.3">
      <c r="A183" s="34">
        <f t="shared" si="19"/>
        <v>88</v>
      </c>
      <c r="B183" s="27" t="s">
        <v>252</v>
      </c>
      <c r="C183" s="27"/>
      <c r="D183" s="27"/>
      <c r="E183" s="27"/>
      <c r="F183" s="27"/>
      <c r="G183" s="27"/>
      <c r="H183" s="27"/>
      <c r="I183" s="27">
        <v>20</v>
      </c>
      <c r="J183" s="27"/>
      <c r="K183" s="36">
        <v>12</v>
      </c>
      <c r="L183" s="27"/>
      <c r="M183" s="27"/>
      <c r="N183" s="27"/>
      <c r="O183" s="27"/>
      <c r="P183" s="27"/>
      <c r="Q183" s="27">
        <v>3</v>
      </c>
      <c r="R183" s="27"/>
      <c r="S183" s="27">
        <v>4</v>
      </c>
      <c r="T183" s="27"/>
      <c r="U183" s="27">
        <v>2</v>
      </c>
      <c r="V183" s="27"/>
      <c r="W183" s="27"/>
      <c r="X183" s="27"/>
    </row>
    <row r="184" spans="1:24" s="11" customFormat="1" ht="18.75" x14ac:dyDescent="0.3">
      <c r="A184" s="34">
        <f t="shared" si="19"/>
        <v>89</v>
      </c>
      <c r="B184" s="27" t="s">
        <v>250</v>
      </c>
      <c r="C184" s="27"/>
      <c r="D184" s="27"/>
      <c r="E184" s="27"/>
      <c r="F184" s="27"/>
      <c r="G184" s="27"/>
      <c r="H184" s="27"/>
      <c r="I184" s="27">
        <v>7</v>
      </c>
      <c r="J184" s="27"/>
      <c r="K184" s="36"/>
      <c r="L184" s="27"/>
      <c r="M184" s="27"/>
      <c r="N184" s="27"/>
      <c r="O184" s="27"/>
      <c r="P184" s="27"/>
      <c r="Q184" s="27"/>
      <c r="R184" s="27"/>
      <c r="S184" s="27"/>
      <c r="T184" s="27"/>
      <c r="U184" s="27">
        <v>4</v>
      </c>
      <c r="V184" s="27"/>
      <c r="W184" s="27"/>
      <c r="X184" s="27"/>
    </row>
    <row r="185" spans="1:24" s="11" customFormat="1" ht="18.75" x14ac:dyDescent="0.3">
      <c r="A185" s="34">
        <f t="shared" si="19"/>
        <v>90</v>
      </c>
      <c r="B185" s="27" t="s">
        <v>155</v>
      </c>
      <c r="C185" s="27"/>
      <c r="D185" s="27"/>
      <c r="E185" s="27"/>
      <c r="F185" s="27"/>
      <c r="G185" s="27"/>
      <c r="H185" s="27"/>
      <c r="I185" s="27">
        <v>18</v>
      </c>
      <c r="J185" s="27"/>
      <c r="K185" s="36">
        <v>8</v>
      </c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</row>
    <row r="186" spans="1:24" s="11" customFormat="1" ht="18.75" x14ac:dyDescent="0.3">
      <c r="A186" s="34">
        <f t="shared" si="19"/>
        <v>91</v>
      </c>
      <c r="B186" s="27" t="s">
        <v>156</v>
      </c>
      <c r="C186" s="27"/>
      <c r="D186" s="27"/>
      <c r="E186" s="27"/>
      <c r="F186" s="27"/>
      <c r="G186" s="27"/>
      <c r="H186" s="27"/>
      <c r="I186" s="27">
        <v>29</v>
      </c>
      <c r="J186" s="27"/>
      <c r="K186" s="36">
        <v>8</v>
      </c>
      <c r="L186" s="27"/>
      <c r="M186" s="27"/>
      <c r="N186" s="27"/>
      <c r="O186" s="27"/>
      <c r="P186" s="27"/>
      <c r="Q186" s="27">
        <v>10</v>
      </c>
      <c r="R186" s="27"/>
      <c r="S186" s="27">
        <v>8</v>
      </c>
      <c r="T186" s="27"/>
      <c r="U186" s="27">
        <v>4</v>
      </c>
      <c r="V186" s="27"/>
      <c r="W186" s="27"/>
      <c r="X186" s="27"/>
    </row>
    <row r="187" spans="1:24" s="11" customFormat="1" ht="18.75" x14ac:dyDescent="0.3">
      <c r="A187" s="34">
        <f t="shared" si="19"/>
        <v>92</v>
      </c>
      <c r="B187" s="27" t="s">
        <v>183</v>
      </c>
      <c r="C187" s="27"/>
      <c r="D187" s="27"/>
      <c r="E187" s="27"/>
      <c r="F187" s="27"/>
      <c r="G187" s="27"/>
      <c r="H187" s="27"/>
      <c r="I187" s="27">
        <v>12</v>
      </c>
      <c r="J187" s="27"/>
      <c r="K187" s="36">
        <v>7</v>
      </c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</row>
    <row r="188" spans="1:24" s="11" customFormat="1" ht="18.75" x14ac:dyDescent="0.3">
      <c r="A188" s="34">
        <f t="shared" si="19"/>
        <v>93</v>
      </c>
      <c r="B188" s="27" t="s">
        <v>157</v>
      </c>
      <c r="C188" s="27"/>
      <c r="D188" s="27"/>
      <c r="E188" s="27"/>
      <c r="F188" s="27"/>
      <c r="G188" s="27"/>
      <c r="H188" s="27"/>
      <c r="I188" s="27">
        <v>31</v>
      </c>
      <c r="J188" s="27"/>
      <c r="K188" s="36">
        <v>3</v>
      </c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</row>
    <row r="189" spans="1:24" s="11" customFormat="1" ht="18.75" x14ac:dyDescent="0.3">
      <c r="A189" s="34">
        <f t="shared" si="19"/>
        <v>94</v>
      </c>
      <c r="B189" s="27" t="s">
        <v>158</v>
      </c>
      <c r="C189" s="27"/>
      <c r="D189" s="27"/>
      <c r="E189" s="27"/>
      <c r="F189" s="27"/>
      <c r="G189" s="27"/>
      <c r="H189" s="27"/>
      <c r="I189" s="27">
        <v>3</v>
      </c>
      <c r="J189" s="27"/>
      <c r="K189" s="36">
        <v>2</v>
      </c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</row>
    <row r="190" spans="1:24" s="11" customFormat="1" ht="18.75" x14ac:dyDescent="0.3">
      <c r="A190" s="34">
        <f t="shared" si="19"/>
        <v>95</v>
      </c>
      <c r="B190" s="27" t="s">
        <v>159</v>
      </c>
      <c r="C190" s="27"/>
      <c r="D190" s="27"/>
      <c r="E190" s="27"/>
      <c r="F190" s="27"/>
      <c r="G190" s="27"/>
      <c r="H190" s="27"/>
      <c r="I190" s="27">
        <v>12</v>
      </c>
      <c r="J190" s="27"/>
      <c r="K190" s="36"/>
      <c r="L190" s="27"/>
      <c r="M190" s="27"/>
      <c r="N190" s="27"/>
      <c r="O190" s="27"/>
      <c r="P190" s="27"/>
      <c r="Q190" s="27">
        <v>2</v>
      </c>
      <c r="R190" s="27"/>
      <c r="S190" s="27"/>
      <c r="T190" s="27"/>
      <c r="U190" s="27"/>
      <c r="V190" s="27"/>
      <c r="W190" s="27"/>
      <c r="X190" s="27"/>
    </row>
    <row r="191" spans="1:24" s="11" customFormat="1" ht="18.75" x14ac:dyDescent="0.3">
      <c r="A191" s="34">
        <f t="shared" si="19"/>
        <v>96</v>
      </c>
      <c r="B191" s="27" t="s">
        <v>253</v>
      </c>
      <c r="C191" s="27"/>
      <c r="D191" s="27"/>
      <c r="E191" s="27"/>
      <c r="F191" s="27"/>
      <c r="G191" s="27"/>
      <c r="H191" s="27"/>
      <c r="I191" s="27">
        <v>11</v>
      </c>
      <c r="J191" s="27"/>
      <c r="K191" s="36">
        <v>2</v>
      </c>
      <c r="L191" s="27"/>
      <c r="M191" s="27"/>
      <c r="N191" s="27"/>
      <c r="O191" s="27"/>
      <c r="P191" s="27"/>
      <c r="Q191" s="27"/>
      <c r="R191" s="27"/>
      <c r="S191" s="27"/>
      <c r="T191" s="27"/>
      <c r="U191" s="27">
        <v>4</v>
      </c>
      <c r="V191" s="27"/>
      <c r="W191" s="27"/>
      <c r="X191" s="27"/>
    </row>
    <row r="192" spans="1:24" s="11" customFormat="1" ht="20.25" customHeight="1" x14ac:dyDescent="0.3">
      <c r="A192" s="34">
        <f t="shared" si="19"/>
        <v>97</v>
      </c>
      <c r="B192" s="27" t="s">
        <v>184</v>
      </c>
      <c r="C192" s="27"/>
      <c r="D192" s="27"/>
      <c r="E192" s="27"/>
      <c r="F192" s="27"/>
      <c r="G192" s="27"/>
      <c r="H192" s="27"/>
      <c r="I192" s="27">
        <v>18</v>
      </c>
      <c r="J192" s="27"/>
      <c r="K192" s="36">
        <v>5</v>
      </c>
      <c r="L192" s="27"/>
      <c r="M192" s="27"/>
      <c r="N192" s="27"/>
      <c r="O192" s="27"/>
      <c r="P192" s="27"/>
      <c r="Q192" s="27">
        <v>4</v>
      </c>
      <c r="R192" s="27"/>
      <c r="S192" s="27"/>
      <c r="T192" s="27"/>
      <c r="U192" s="27"/>
      <c r="V192" s="27"/>
      <c r="W192" s="27"/>
      <c r="X192" s="27"/>
    </row>
    <row r="193" spans="1:24" s="11" customFormat="1" ht="18.75" x14ac:dyDescent="0.3">
      <c r="A193" s="34"/>
      <c r="B193" s="27" t="s">
        <v>96</v>
      </c>
      <c r="C193" s="36" t="s">
        <v>91</v>
      </c>
      <c r="D193" s="36" t="s">
        <v>91</v>
      </c>
      <c r="E193" s="36" t="s">
        <v>91</v>
      </c>
      <c r="F193" s="36" t="s">
        <v>91</v>
      </c>
      <c r="G193" s="36" t="s">
        <v>91</v>
      </c>
      <c r="H193" s="36" t="s">
        <v>91</v>
      </c>
      <c r="I193" s="27">
        <f>SUM(I179:I192)</f>
        <v>213</v>
      </c>
      <c r="J193" s="36" t="s">
        <v>91</v>
      </c>
      <c r="K193" s="27">
        <f>SUM(K179:K192)</f>
        <v>72</v>
      </c>
      <c r="L193" s="36" t="s">
        <v>91</v>
      </c>
      <c r="M193" s="36" t="s">
        <v>91</v>
      </c>
      <c r="N193" s="36" t="s">
        <v>91</v>
      </c>
      <c r="O193" s="36" t="s">
        <v>91</v>
      </c>
      <c r="P193" s="36" t="s">
        <v>91</v>
      </c>
      <c r="Q193" s="27">
        <f>SUM(Q179:Q192)</f>
        <v>29</v>
      </c>
      <c r="R193" s="36" t="s">
        <v>91</v>
      </c>
      <c r="S193" s="27">
        <f>SUM(S179:S192)</f>
        <v>12</v>
      </c>
      <c r="T193" s="36" t="s">
        <v>91</v>
      </c>
      <c r="U193" s="27">
        <f>SUM(U179:U192)</f>
        <v>30</v>
      </c>
      <c r="V193" s="36" t="s">
        <v>91</v>
      </c>
      <c r="W193" s="36" t="s">
        <v>91</v>
      </c>
      <c r="X193" s="36" t="s">
        <v>91</v>
      </c>
    </row>
    <row r="194" spans="1:24" s="11" customFormat="1" ht="37.5" x14ac:dyDescent="0.3">
      <c r="A194" s="34">
        <f>A192+1</f>
        <v>98</v>
      </c>
      <c r="B194" s="40" t="s">
        <v>263</v>
      </c>
      <c r="C194" s="27"/>
      <c r="D194" s="27"/>
      <c r="E194" s="27"/>
      <c r="F194" s="27"/>
      <c r="G194" s="27"/>
      <c r="H194" s="27"/>
      <c r="I194" s="27">
        <v>38</v>
      </c>
      <c r="J194" s="27"/>
      <c r="K194" s="27">
        <v>15</v>
      </c>
      <c r="L194" s="27"/>
      <c r="M194" s="27"/>
      <c r="N194" s="27"/>
      <c r="O194" s="27"/>
      <c r="P194" s="27"/>
      <c r="Q194" s="27">
        <v>10</v>
      </c>
      <c r="R194" s="27"/>
      <c r="S194" s="27"/>
      <c r="T194" s="27"/>
      <c r="U194" s="27"/>
      <c r="V194" s="27"/>
      <c r="W194" s="27"/>
      <c r="X194" s="27"/>
    </row>
    <row r="195" spans="1:24" s="11" customFormat="1" ht="18.75" x14ac:dyDescent="0.3">
      <c r="A195" s="34"/>
      <c r="B195" s="27" t="s">
        <v>97</v>
      </c>
      <c r="C195" s="57" t="s">
        <v>91</v>
      </c>
      <c r="D195" s="57" t="s">
        <v>91</v>
      </c>
      <c r="E195" s="57" t="s">
        <v>91</v>
      </c>
      <c r="F195" s="57" t="s">
        <v>91</v>
      </c>
      <c r="G195" s="57" t="s">
        <v>91</v>
      </c>
      <c r="H195" s="57" t="s">
        <v>91</v>
      </c>
      <c r="I195" s="36">
        <f t="shared" ref="I195:Q195" si="20">SUM(I194)</f>
        <v>38</v>
      </c>
      <c r="J195" s="36">
        <v>0</v>
      </c>
      <c r="K195" s="36">
        <f t="shared" si="20"/>
        <v>15</v>
      </c>
      <c r="L195" s="57" t="s">
        <v>91</v>
      </c>
      <c r="M195" s="57" t="s">
        <v>91</v>
      </c>
      <c r="N195" s="57" t="s">
        <v>91</v>
      </c>
      <c r="O195" s="57" t="s">
        <v>91</v>
      </c>
      <c r="P195" s="57" t="s">
        <v>91</v>
      </c>
      <c r="Q195" s="36">
        <f t="shared" si="20"/>
        <v>10</v>
      </c>
      <c r="R195" s="57" t="s">
        <v>91</v>
      </c>
      <c r="S195" s="57" t="s">
        <v>91</v>
      </c>
      <c r="T195" s="57" t="s">
        <v>91</v>
      </c>
      <c r="U195" s="57" t="s">
        <v>91</v>
      </c>
      <c r="V195" s="57" t="s">
        <v>91</v>
      </c>
      <c r="W195" s="57" t="s">
        <v>91</v>
      </c>
      <c r="X195" s="57" t="s">
        <v>91</v>
      </c>
    </row>
    <row r="196" spans="1:24" s="11" customFormat="1" ht="37.5" x14ac:dyDescent="0.3">
      <c r="A196" s="34">
        <f>A194+1</f>
        <v>99</v>
      </c>
      <c r="B196" s="40" t="s">
        <v>254</v>
      </c>
      <c r="C196" s="27"/>
      <c r="D196" s="27"/>
      <c r="E196" s="27"/>
      <c r="F196" s="27"/>
      <c r="G196" s="27"/>
      <c r="H196" s="27"/>
      <c r="I196" s="27">
        <v>14</v>
      </c>
      <c r="J196" s="27"/>
      <c r="K196" s="27">
        <v>3</v>
      </c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</row>
    <row r="197" spans="1:24" s="47" customFormat="1" ht="18.75" x14ac:dyDescent="0.3">
      <c r="A197" s="70"/>
      <c r="B197" s="27" t="s">
        <v>182</v>
      </c>
      <c r="C197" s="36" t="s">
        <v>91</v>
      </c>
      <c r="D197" s="36" t="s">
        <v>91</v>
      </c>
      <c r="E197" s="36" t="s">
        <v>91</v>
      </c>
      <c r="F197" s="36" t="s">
        <v>91</v>
      </c>
      <c r="G197" s="36" t="s">
        <v>91</v>
      </c>
      <c r="H197" s="36" t="s">
        <v>91</v>
      </c>
      <c r="I197" s="27">
        <f t="shared" ref="I197:K197" si="21">I196</f>
        <v>14</v>
      </c>
      <c r="J197" s="36" t="s">
        <v>91</v>
      </c>
      <c r="K197" s="27">
        <f t="shared" si="21"/>
        <v>3</v>
      </c>
      <c r="L197" s="36" t="s">
        <v>91</v>
      </c>
      <c r="M197" s="36" t="s">
        <v>91</v>
      </c>
      <c r="N197" s="36" t="s">
        <v>91</v>
      </c>
      <c r="O197" s="36" t="s">
        <v>91</v>
      </c>
      <c r="P197" s="36" t="s">
        <v>91</v>
      </c>
      <c r="Q197" s="36" t="s">
        <v>91</v>
      </c>
      <c r="R197" s="36" t="s">
        <v>91</v>
      </c>
      <c r="S197" s="36" t="s">
        <v>91</v>
      </c>
      <c r="T197" s="36" t="s">
        <v>91</v>
      </c>
      <c r="U197" s="36" t="s">
        <v>91</v>
      </c>
      <c r="V197" s="36" t="s">
        <v>91</v>
      </c>
      <c r="W197" s="36" t="s">
        <v>91</v>
      </c>
      <c r="X197" s="36" t="s">
        <v>91</v>
      </c>
    </row>
    <row r="198" spans="1:24" s="11" customFormat="1" ht="18.75" x14ac:dyDescent="0.3">
      <c r="A198" s="34">
        <f>A196+1</f>
        <v>100</v>
      </c>
      <c r="B198" s="27" t="s">
        <v>185</v>
      </c>
      <c r="C198" s="27"/>
      <c r="D198" s="27"/>
      <c r="E198" s="27"/>
      <c r="F198" s="27"/>
      <c r="G198" s="27"/>
      <c r="H198" s="27"/>
      <c r="I198" s="27">
        <v>32</v>
      </c>
      <c r="J198" s="27"/>
      <c r="K198" s="27">
        <v>14</v>
      </c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</row>
    <row r="199" spans="1:24" s="11" customFormat="1" ht="18.75" x14ac:dyDescent="0.3">
      <c r="A199" s="34">
        <f>A198+1</f>
        <v>101</v>
      </c>
      <c r="B199" s="27" t="s">
        <v>186</v>
      </c>
      <c r="C199" s="27"/>
      <c r="D199" s="27"/>
      <c r="E199" s="27"/>
      <c r="F199" s="27"/>
      <c r="G199" s="27"/>
      <c r="H199" s="27"/>
      <c r="I199" s="27">
        <v>22</v>
      </c>
      <c r="J199" s="27"/>
      <c r="K199" s="36">
        <v>27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>
        <v>15</v>
      </c>
      <c r="V199" s="27"/>
      <c r="W199" s="27"/>
      <c r="X199" s="27"/>
    </row>
    <row r="200" spans="1:24" s="11" customFormat="1" ht="18.75" x14ac:dyDescent="0.3">
      <c r="A200" s="34">
        <f t="shared" ref="A200:A207" si="22">A199+1</f>
        <v>102</v>
      </c>
      <c r="B200" s="27" t="s">
        <v>255</v>
      </c>
      <c r="C200" s="27"/>
      <c r="D200" s="27"/>
      <c r="E200" s="27"/>
      <c r="F200" s="27"/>
      <c r="G200" s="27"/>
      <c r="H200" s="27"/>
      <c r="I200" s="27">
        <v>16</v>
      </c>
      <c r="J200" s="27"/>
      <c r="K200" s="36">
        <v>4</v>
      </c>
      <c r="L200" s="27"/>
      <c r="M200" s="27"/>
      <c r="N200" s="27"/>
      <c r="O200" s="27"/>
      <c r="P200" s="27"/>
      <c r="Q200" s="27"/>
      <c r="R200" s="27"/>
      <c r="S200" s="27"/>
      <c r="T200" s="27"/>
      <c r="U200" s="27">
        <v>5</v>
      </c>
      <c r="V200" s="27"/>
      <c r="W200" s="27"/>
      <c r="X200" s="27"/>
    </row>
    <row r="201" spans="1:24" s="11" customFormat="1" ht="18.75" x14ac:dyDescent="0.3">
      <c r="A201" s="34">
        <f t="shared" si="22"/>
        <v>103</v>
      </c>
      <c r="B201" s="27" t="s">
        <v>187</v>
      </c>
      <c r="C201" s="27"/>
      <c r="D201" s="27"/>
      <c r="E201" s="27"/>
      <c r="F201" s="27"/>
      <c r="G201" s="27"/>
      <c r="H201" s="27"/>
      <c r="I201" s="27">
        <v>17</v>
      </c>
      <c r="J201" s="27"/>
      <c r="K201" s="36">
        <v>7</v>
      </c>
      <c r="L201" s="27"/>
      <c r="M201" s="27"/>
      <c r="N201" s="27"/>
      <c r="O201" s="27"/>
      <c r="P201" s="27"/>
      <c r="Q201" s="27">
        <v>4</v>
      </c>
      <c r="R201" s="27"/>
      <c r="S201" s="27"/>
      <c r="T201" s="27"/>
      <c r="U201" s="27">
        <v>3</v>
      </c>
      <c r="V201" s="27"/>
      <c r="W201" s="27"/>
      <c r="X201" s="27"/>
    </row>
    <row r="202" spans="1:24" s="11" customFormat="1" ht="18.75" x14ac:dyDescent="0.3">
      <c r="A202" s="34">
        <f t="shared" si="22"/>
        <v>104</v>
      </c>
      <c r="B202" s="27" t="s">
        <v>256</v>
      </c>
      <c r="C202" s="27"/>
      <c r="D202" s="27"/>
      <c r="E202" s="27"/>
      <c r="F202" s="27"/>
      <c r="G202" s="27"/>
      <c r="H202" s="27"/>
      <c r="I202" s="27">
        <v>40</v>
      </c>
      <c r="J202" s="27"/>
      <c r="K202" s="36">
        <v>20</v>
      </c>
      <c r="L202" s="27"/>
      <c r="M202" s="27"/>
      <c r="N202" s="27"/>
      <c r="O202" s="27"/>
      <c r="P202" s="27"/>
      <c r="Q202" s="27">
        <v>3</v>
      </c>
      <c r="R202" s="27"/>
      <c r="S202" s="27">
        <v>3</v>
      </c>
      <c r="T202" s="27"/>
      <c r="U202" s="27">
        <v>10</v>
      </c>
      <c r="V202" s="27"/>
      <c r="W202" s="27"/>
      <c r="X202" s="27"/>
    </row>
    <row r="203" spans="1:24" s="11" customFormat="1" ht="18.75" x14ac:dyDescent="0.3">
      <c r="A203" s="34">
        <f t="shared" si="22"/>
        <v>105</v>
      </c>
      <c r="B203" s="27" t="s">
        <v>188</v>
      </c>
      <c r="C203" s="27"/>
      <c r="D203" s="27"/>
      <c r="E203" s="27"/>
      <c r="F203" s="27"/>
      <c r="G203" s="27"/>
      <c r="H203" s="27"/>
      <c r="I203" s="27">
        <v>25</v>
      </c>
      <c r="J203" s="27"/>
      <c r="K203" s="36">
        <v>9</v>
      </c>
      <c r="L203" s="27"/>
      <c r="M203" s="27"/>
      <c r="N203" s="27"/>
      <c r="O203" s="27"/>
      <c r="P203" s="27"/>
      <c r="Q203" s="27"/>
      <c r="R203" s="27"/>
      <c r="S203" s="27"/>
      <c r="T203" s="27"/>
      <c r="U203" s="27">
        <v>5</v>
      </c>
      <c r="V203" s="27"/>
      <c r="W203" s="27"/>
      <c r="X203" s="27"/>
    </row>
    <row r="204" spans="1:24" s="11" customFormat="1" ht="36.75" customHeight="1" x14ac:dyDescent="0.3">
      <c r="A204" s="34">
        <f t="shared" si="22"/>
        <v>106</v>
      </c>
      <c r="B204" s="40" t="s">
        <v>257</v>
      </c>
      <c r="C204" s="27"/>
      <c r="D204" s="27"/>
      <c r="E204" s="27"/>
      <c r="F204" s="27"/>
      <c r="G204" s="27"/>
      <c r="H204" s="27"/>
      <c r="I204" s="27">
        <v>10</v>
      </c>
      <c r="J204" s="27"/>
      <c r="K204" s="36">
        <v>13</v>
      </c>
      <c r="L204" s="27"/>
      <c r="M204" s="27"/>
      <c r="N204" s="27"/>
      <c r="O204" s="27"/>
      <c r="P204" s="27"/>
      <c r="Q204" s="27"/>
      <c r="R204" s="27"/>
      <c r="S204" s="27"/>
      <c r="T204" s="27"/>
      <c r="U204" s="27">
        <v>2</v>
      </c>
      <c r="V204" s="27"/>
      <c r="W204" s="27"/>
      <c r="X204" s="27"/>
    </row>
    <row r="205" spans="1:24" s="11" customFormat="1" ht="17.25" customHeight="1" x14ac:dyDescent="0.3">
      <c r="A205" s="34">
        <f t="shared" si="22"/>
        <v>107</v>
      </c>
      <c r="B205" s="27" t="s">
        <v>258</v>
      </c>
      <c r="C205" s="27"/>
      <c r="D205" s="27"/>
      <c r="E205" s="27"/>
      <c r="F205" s="27"/>
      <c r="G205" s="27"/>
      <c r="H205" s="27"/>
      <c r="I205" s="27">
        <v>10</v>
      </c>
      <c r="J205" s="27"/>
      <c r="K205" s="36">
        <v>2</v>
      </c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</row>
    <row r="206" spans="1:24" s="11" customFormat="1" ht="19.5" customHeight="1" x14ac:dyDescent="0.3">
      <c r="A206" s="34">
        <f t="shared" si="22"/>
        <v>108</v>
      </c>
      <c r="B206" s="27" t="s">
        <v>189</v>
      </c>
      <c r="C206" s="27"/>
      <c r="D206" s="27"/>
      <c r="E206" s="27"/>
      <c r="F206" s="27"/>
      <c r="G206" s="27"/>
      <c r="H206" s="27"/>
      <c r="I206" s="27">
        <v>20</v>
      </c>
      <c r="J206" s="27"/>
      <c r="K206" s="36">
        <v>9</v>
      </c>
      <c r="L206" s="27"/>
      <c r="M206" s="27"/>
      <c r="N206" s="27"/>
      <c r="O206" s="27"/>
      <c r="P206" s="27"/>
      <c r="Q206" s="27">
        <v>11</v>
      </c>
      <c r="R206" s="27"/>
      <c r="S206" s="27"/>
      <c r="T206" s="27"/>
      <c r="U206" s="27">
        <v>6</v>
      </c>
      <c r="V206" s="27"/>
      <c r="W206" s="27"/>
      <c r="X206" s="27"/>
    </row>
    <row r="207" spans="1:24" s="11" customFormat="1" ht="19.5" customHeight="1" x14ac:dyDescent="0.3">
      <c r="A207" s="34">
        <f t="shared" si="22"/>
        <v>109</v>
      </c>
      <c r="B207" s="27" t="s">
        <v>259</v>
      </c>
      <c r="C207" s="27"/>
      <c r="D207" s="27"/>
      <c r="E207" s="27"/>
      <c r="F207" s="27"/>
      <c r="G207" s="27"/>
      <c r="H207" s="27"/>
      <c r="I207" s="27">
        <v>4</v>
      </c>
      <c r="J207" s="27"/>
      <c r="K207" s="36">
        <v>4</v>
      </c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</row>
    <row r="208" spans="1:24" s="11" customFormat="1" ht="18.75" x14ac:dyDescent="0.3">
      <c r="A208" s="34"/>
      <c r="B208" s="27" t="s">
        <v>190</v>
      </c>
      <c r="C208" s="36" t="s">
        <v>91</v>
      </c>
      <c r="D208" s="36" t="s">
        <v>91</v>
      </c>
      <c r="E208" s="36" t="s">
        <v>91</v>
      </c>
      <c r="F208" s="36" t="s">
        <v>91</v>
      </c>
      <c r="G208" s="36" t="s">
        <v>91</v>
      </c>
      <c r="H208" s="36" t="s">
        <v>91</v>
      </c>
      <c r="I208" s="27">
        <f t="shared" ref="I208:U208" si="23">SUM(I198:I207)</f>
        <v>196</v>
      </c>
      <c r="J208" s="36" t="s">
        <v>91</v>
      </c>
      <c r="K208" s="27">
        <f t="shared" si="23"/>
        <v>109</v>
      </c>
      <c r="L208" s="36" t="s">
        <v>91</v>
      </c>
      <c r="M208" s="36" t="s">
        <v>91</v>
      </c>
      <c r="N208" s="36" t="s">
        <v>91</v>
      </c>
      <c r="O208" s="36" t="s">
        <v>91</v>
      </c>
      <c r="P208" s="36" t="s">
        <v>91</v>
      </c>
      <c r="Q208" s="27">
        <f t="shared" si="23"/>
        <v>18</v>
      </c>
      <c r="R208" s="36" t="s">
        <v>91</v>
      </c>
      <c r="S208" s="27">
        <f t="shared" si="23"/>
        <v>3</v>
      </c>
      <c r="T208" s="36" t="s">
        <v>91</v>
      </c>
      <c r="U208" s="27">
        <f t="shared" si="23"/>
        <v>46</v>
      </c>
      <c r="V208" s="36" t="s">
        <v>91</v>
      </c>
      <c r="W208" s="36" t="s">
        <v>91</v>
      </c>
      <c r="X208" s="36" t="s">
        <v>91</v>
      </c>
    </row>
    <row r="209" spans="1:24" s="11" customFormat="1" ht="18.75" x14ac:dyDescent="0.3">
      <c r="A209" s="34">
        <v>110</v>
      </c>
      <c r="B209" s="27" t="s">
        <v>191</v>
      </c>
      <c r="C209" s="27"/>
      <c r="D209" s="27"/>
      <c r="E209" s="27"/>
      <c r="F209" s="27"/>
      <c r="G209" s="27"/>
      <c r="H209" s="27"/>
      <c r="I209" s="27">
        <v>14</v>
      </c>
      <c r="J209" s="27"/>
      <c r="K209" s="27">
        <v>12</v>
      </c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</row>
    <row r="210" spans="1:24" s="11" customFormat="1" ht="37.5" x14ac:dyDescent="0.3">
      <c r="A210" s="34">
        <f>A209+1</f>
        <v>111</v>
      </c>
      <c r="B210" s="40" t="s">
        <v>260</v>
      </c>
      <c r="C210" s="27"/>
      <c r="D210" s="27"/>
      <c r="E210" s="27"/>
      <c r="F210" s="27"/>
      <c r="G210" s="27"/>
      <c r="H210" s="27"/>
      <c r="I210" s="27">
        <v>7</v>
      </c>
      <c r="J210" s="27"/>
      <c r="K210" s="27">
        <v>5</v>
      </c>
      <c r="L210" s="27"/>
      <c r="M210" s="27"/>
      <c r="N210" s="27"/>
      <c r="O210" s="27"/>
      <c r="P210" s="27"/>
      <c r="Q210" s="27"/>
      <c r="R210" s="27"/>
      <c r="S210" s="27"/>
      <c r="T210" s="27"/>
      <c r="U210" s="27">
        <v>3</v>
      </c>
      <c r="V210" s="27"/>
      <c r="W210" s="27"/>
      <c r="X210" s="27"/>
    </row>
    <row r="211" spans="1:24" s="11" customFormat="1" ht="18.75" x14ac:dyDescent="0.3">
      <c r="A211" s="34">
        <f t="shared" ref="A211:A247" si="24">A210+1</f>
        <v>112</v>
      </c>
      <c r="B211" s="27" t="s">
        <v>192</v>
      </c>
      <c r="C211" s="27"/>
      <c r="D211" s="27"/>
      <c r="E211" s="27"/>
      <c r="F211" s="27"/>
      <c r="G211" s="27"/>
      <c r="H211" s="27"/>
      <c r="I211" s="27">
        <v>10</v>
      </c>
      <c r="J211" s="27"/>
      <c r="K211" s="27">
        <v>5</v>
      </c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</row>
    <row r="212" spans="1:24" s="11" customFormat="1" ht="18.75" x14ac:dyDescent="0.3">
      <c r="A212" s="34">
        <f t="shared" si="24"/>
        <v>113</v>
      </c>
      <c r="B212" s="27" t="s">
        <v>193</v>
      </c>
      <c r="C212" s="27"/>
      <c r="D212" s="27"/>
      <c r="E212" s="27"/>
      <c r="F212" s="27"/>
      <c r="G212" s="27"/>
      <c r="H212" s="27"/>
      <c r="I212" s="27">
        <v>11</v>
      </c>
      <c r="J212" s="27"/>
      <c r="K212" s="27">
        <v>2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>
        <v>3</v>
      </c>
      <c r="V212" s="27"/>
      <c r="W212" s="27"/>
      <c r="X212" s="27"/>
    </row>
    <row r="213" spans="1:24" s="11" customFormat="1" ht="18.75" x14ac:dyDescent="0.3">
      <c r="A213" s="34">
        <f t="shared" si="24"/>
        <v>114</v>
      </c>
      <c r="B213" s="27" t="s">
        <v>262</v>
      </c>
      <c r="C213" s="27"/>
      <c r="D213" s="27"/>
      <c r="E213" s="27"/>
      <c r="F213" s="27"/>
      <c r="G213" s="27"/>
      <c r="H213" s="27"/>
      <c r="I213" s="27">
        <v>17</v>
      </c>
      <c r="J213" s="27"/>
      <c r="K213" s="27">
        <v>8</v>
      </c>
      <c r="L213" s="27"/>
      <c r="M213" s="27"/>
      <c r="N213" s="27"/>
      <c r="O213" s="27"/>
      <c r="P213" s="27"/>
      <c r="Q213" s="27">
        <v>8</v>
      </c>
      <c r="R213" s="27"/>
      <c r="S213" s="27"/>
      <c r="T213" s="27"/>
      <c r="U213" s="27"/>
      <c r="V213" s="27"/>
      <c r="W213" s="27"/>
      <c r="X213" s="27"/>
    </row>
    <row r="214" spans="1:24" s="11" customFormat="1" ht="18.75" x14ac:dyDescent="0.3">
      <c r="A214" s="34">
        <f t="shared" si="24"/>
        <v>115</v>
      </c>
      <c r="B214" s="27" t="s">
        <v>195</v>
      </c>
      <c r="C214" s="27">
        <v>1</v>
      </c>
      <c r="D214" s="27"/>
      <c r="E214" s="27"/>
      <c r="F214" s="27"/>
      <c r="G214" s="27"/>
      <c r="H214" s="27"/>
      <c r="I214" s="27">
        <v>19</v>
      </c>
      <c r="J214" s="27"/>
      <c r="K214" s="27">
        <v>11</v>
      </c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</row>
    <row r="215" spans="1:24" s="11" customFormat="1" ht="18.75" x14ac:dyDescent="0.3">
      <c r="A215" s="34">
        <f t="shared" si="24"/>
        <v>116</v>
      </c>
      <c r="B215" s="27" t="s">
        <v>196</v>
      </c>
      <c r="C215" s="27"/>
      <c r="D215" s="27"/>
      <c r="E215" s="27"/>
      <c r="F215" s="27"/>
      <c r="G215" s="27"/>
      <c r="H215" s="27"/>
      <c r="I215" s="27">
        <v>5</v>
      </c>
      <c r="J215" s="27"/>
      <c r="K215" s="27">
        <v>4</v>
      </c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</row>
    <row r="216" spans="1:24" s="11" customFormat="1" ht="18.75" x14ac:dyDescent="0.3">
      <c r="A216" s="34">
        <f t="shared" si="24"/>
        <v>117</v>
      </c>
      <c r="B216" s="27" t="s">
        <v>264</v>
      </c>
      <c r="C216" s="27"/>
      <c r="D216" s="27"/>
      <c r="E216" s="27"/>
      <c r="F216" s="27"/>
      <c r="G216" s="27"/>
      <c r="H216" s="27"/>
      <c r="I216" s="27">
        <v>68</v>
      </c>
      <c r="J216" s="27"/>
      <c r="K216" s="27">
        <v>16</v>
      </c>
      <c r="L216" s="27"/>
      <c r="M216" s="27"/>
      <c r="N216" s="27"/>
      <c r="O216" s="27"/>
      <c r="P216" s="27"/>
      <c r="Q216" s="27">
        <v>23</v>
      </c>
      <c r="R216" s="27"/>
      <c r="S216" s="27"/>
      <c r="T216" s="27"/>
      <c r="U216" s="27">
        <v>10</v>
      </c>
      <c r="V216" s="27"/>
      <c r="W216" s="27"/>
      <c r="X216" s="27"/>
    </row>
    <row r="217" spans="1:24" s="11" customFormat="1" ht="18.75" x14ac:dyDescent="0.3">
      <c r="A217" s="34">
        <f t="shared" si="24"/>
        <v>118</v>
      </c>
      <c r="B217" s="27" t="s">
        <v>265</v>
      </c>
      <c r="C217" s="27"/>
      <c r="D217" s="27"/>
      <c r="E217" s="27"/>
      <c r="F217" s="27"/>
      <c r="G217" s="27"/>
      <c r="H217" s="27"/>
      <c r="I217" s="27">
        <v>15</v>
      </c>
      <c r="J217" s="27"/>
      <c r="K217" s="27">
        <v>2</v>
      </c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</row>
    <row r="218" spans="1:24" s="11" customFormat="1" ht="18.75" x14ac:dyDescent="0.3">
      <c r="A218" s="34">
        <f t="shared" si="24"/>
        <v>119</v>
      </c>
      <c r="B218" s="27" t="s">
        <v>194</v>
      </c>
      <c r="C218" s="27"/>
      <c r="D218" s="27"/>
      <c r="E218" s="27"/>
      <c r="F218" s="27"/>
      <c r="G218" s="27"/>
      <c r="H218" s="27"/>
      <c r="I218" s="27">
        <v>15</v>
      </c>
      <c r="J218" s="27"/>
      <c r="K218" s="27">
        <v>10</v>
      </c>
      <c r="L218" s="27"/>
      <c r="M218" s="27"/>
      <c r="N218" s="27"/>
      <c r="O218" s="27"/>
      <c r="P218" s="27"/>
      <c r="Q218" s="27">
        <v>8</v>
      </c>
      <c r="R218" s="27"/>
      <c r="S218" s="27"/>
      <c r="T218" s="27"/>
      <c r="U218" s="27">
        <v>5</v>
      </c>
      <c r="V218" s="27"/>
      <c r="W218" s="27"/>
      <c r="X218" s="27"/>
    </row>
    <row r="219" spans="1:24" s="11" customFormat="1" ht="18.75" x14ac:dyDescent="0.3">
      <c r="A219" s="34">
        <f t="shared" si="24"/>
        <v>120</v>
      </c>
      <c r="B219" s="27" t="s">
        <v>124</v>
      </c>
      <c r="C219" s="27"/>
      <c r="D219" s="27"/>
      <c r="E219" s="27"/>
      <c r="F219" s="27"/>
      <c r="G219" s="27"/>
      <c r="H219" s="27"/>
      <c r="I219" s="27">
        <v>16</v>
      </c>
      <c r="J219" s="27"/>
      <c r="K219" s="36">
        <v>4</v>
      </c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</row>
    <row r="220" spans="1:24" s="11" customFormat="1" ht="18.75" x14ac:dyDescent="0.3">
      <c r="A220" s="34">
        <f t="shared" si="24"/>
        <v>121</v>
      </c>
      <c r="B220" s="27" t="s">
        <v>143</v>
      </c>
      <c r="C220" s="27"/>
      <c r="D220" s="27"/>
      <c r="E220" s="27"/>
      <c r="F220" s="27"/>
      <c r="G220" s="27"/>
      <c r="H220" s="27"/>
      <c r="I220" s="27">
        <v>10</v>
      </c>
      <c r="J220" s="27"/>
      <c r="K220" s="36">
        <v>3</v>
      </c>
      <c r="L220" s="27"/>
      <c r="M220" s="27"/>
      <c r="N220" s="27"/>
      <c r="O220" s="27"/>
      <c r="P220" s="27"/>
      <c r="Q220" s="27">
        <v>1</v>
      </c>
      <c r="R220" s="27"/>
      <c r="S220" s="27"/>
      <c r="T220" s="27"/>
      <c r="U220" s="27">
        <v>2</v>
      </c>
      <c r="V220" s="27"/>
      <c r="W220" s="27"/>
      <c r="X220" s="27"/>
    </row>
    <row r="221" spans="1:24" s="11" customFormat="1" ht="40.5" customHeight="1" x14ac:dyDescent="0.3">
      <c r="A221" s="34">
        <f t="shared" si="24"/>
        <v>122</v>
      </c>
      <c r="B221" s="41" t="s">
        <v>277</v>
      </c>
      <c r="C221" s="27"/>
      <c r="D221" s="27"/>
      <c r="E221" s="27"/>
      <c r="F221" s="27"/>
      <c r="G221" s="27"/>
      <c r="H221" s="27"/>
      <c r="I221" s="27">
        <v>14</v>
      </c>
      <c r="J221" s="27"/>
      <c r="K221" s="36">
        <v>8</v>
      </c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</row>
    <row r="222" spans="1:24" s="11" customFormat="1" ht="18.75" x14ac:dyDescent="0.3">
      <c r="A222" s="34">
        <f t="shared" si="24"/>
        <v>123</v>
      </c>
      <c r="B222" s="27" t="s">
        <v>126</v>
      </c>
      <c r="C222" s="27"/>
      <c r="D222" s="27"/>
      <c r="E222" s="27"/>
      <c r="F222" s="27"/>
      <c r="G222" s="27"/>
      <c r="H222" s="27"/>
      <c r="I222" s="27">
        <v>22</v>
      </c>
      <c r="J222" s="27"/>
      <c r="K222" s="36">
        <v>8</v>
      </c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</row>
    <row r="223" spans="1:24" s="11" customFormat="1" ht="18.75" x14ac:dyDescent="0.3">
      <c r="A223" s="34">
        <f t="shared" si="24"/>
        <v>124</v>
      </c>
      <c r="B223" s="27" t="s">
        <v>125</v>
      </c>
      <c r="C223" s="27"/>
      <c r="D223" s="27"/>
      <c r="E223" s="27"/>
      <c r="F223" s="27"/>
      <c r="G223" s="27"/>
      <c r="H223" s="27"/>
      <c r="I223" s="27">
        <v>20</v>
      </c>
      <c r="J223" s="27"/>
      <c r="K223" s="36">
        <v>10</v>
      </c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</row>
    <row r="224" spans="1:24" s="11" customFormat="1" ht="18.75" x14ac:dyDescent="0.3">
      <c r="A224" s="34">
        <f t="shared" si="24"/>
        <v>125</v>
      </c>
      <c r="B224" s="27" t="s">
        <v>127</v>
      </c>
      <c r="C224" s="27"/>
      <c r="D224" s="27"/>
      <c r="E224" s="27"/>
      <c r="F224" s="27"/>
      <c r="G224" s="27"/>
      <c r="H224" s="27"/>
      <c r="I224" s="27">
        <v>14</v>
      </c>
      <c r="J224" s="27"/>
      <c r="K224" s="36">
        <v>6</v>
      </c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</row>
    <row r="225" spans="1:24" s="11" customFormat="1" ht="18.75" x14ac:dyDescent="0.3">
      <c r="A225" s="34">
        <f t="shared" si="24"/>
        <v>126</v>
      </c>
      <c r="B225" s="27" t="s">
        <v>197</v>
      </c>
      <c r="C225" s="27"/>
      <c r="D225" s="27"/>
      <c r="E225" s="27"/>
      <c r="F225" s="27"/>
      <c r="G225" s="27"/>
      <c r="H225" s="27"/>
      <c r="I225" s="27">
        <v>105</v>
      </c>
      <c r="J225" s="27"/>
      <c r="K225" s="36">
        <v>21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>
        <v>7</v>
      </c>
      <c r="V225" s="27"/>
      <c r="W225" s="27"/>
      <c r="X225" s="27"/>
    </row>
    <row r="226" spans="1:24" s="11" customFormat="1" ht="18.75" x14ac:dyDescent="0.3">
      <c r="A226" s="34">
        <f t="shared" si="24"/>
        <v>127</v>
      </c>
      <c r="B226" s="27" t="s">
        <v>198</v>
      </c>
      <c r="C226" s="27">
        <v>1</v>
      </c>
      <c r="D226" s="27"/>
      <c r="E226" s="27"/>
      <c r="F226" s="27"/>
      <c r="G226" s="27"/>
      <c r="H226" s="27"/>
      <c r="I226" s="27">
        <v>11</v>
      </c>
      <c r="J226" s="27"/>
      <c r="K226" s="36">
        <v>6</v>
      </c>
      <c r="L226" s="27"/>
      <c r="M226" s="27"/>
      <c r="N226" s="27"/>
      <c r="O226" s="27"/>
      <c r="P226" s="27"/>
      <c r="Q226" s="27"/>
      <c r="R226" s="27"/>
      <c r="S226" s="27"/>
      <c r="T226" s="27"/>
      <c r="U226" s="27">
        <v>6</v>
      </c>
      <c r="V226" s="27"/>
      <c r="W226" s="27"/>
      <c r="X226" s="27"/>
    </row>
    <row r="227" spans="1:24" s="11" customFormat="1" ht="18.75" x14ac:dyDescent="0.3">
      <c r="A227" s="34">
        <f t="shared" si="24"/>
        <v>128</v>
      </c>
      <c r="B227" s="27" t="s">
        <v>199</v>
      </c>
      <c r="C227" s="27"/>
      <c r="D227" s="27"/>
      <c r="E227" s="27"/>
      <c r="F227" s="27"/>
      <c r="G227" s="27"/>
      <c r="H227" s="27"/>
      <c r="I227" s="27">
        <v>7</v>
      </c>
      <c r="J227" s="27"/>
      <c r="K227" s="36">
        <v>5</v>
      </c>
      <c r="L227" s="27"/>
      <c r="M227" s="27"/>
      <c r="N227" s="27"/>
      <c r="O227" s="27"/>
      <c r="P227" s="27"/>
      <c r="Q227" s="27"/>
      <c r="R227" s="27"/>
      <c r="S227" s="27"/>
      <c r="T227" s="27"/>
      <c r="U227" s="27">
        <v>2</v>
      </c>
      <c r="V227" s="27"/>
      <c r="W227" s="27"/>
      <c r="X227" s="27"/>
    </row>
    <row r="228" spans="1:24" s="11" customFormat="1" ht="16.5" customHeight="1" x14ac:dyDescent="0.3">
      <c r="A228" s="34">
        <f t="shared" si="24"/>
        <v>129</v>
      </c>
      <c r="B228" s="27" t="s">
        <v>200</v>
      </c>
      <c r="C228" s="27"/>
      <c r="D228" s="27"/>
      <c r="E228" s="27"/>
      <c r="F228" s="27"/>
      <c r="G228" s="27"/>
      <c r="H228" s="27"/>
      <c r="I228" s="27">
        <v>12</v>
      </c>
      <c r="J228" s="27"/>
      <c r="K228" s="36">
        <v>4</v>
      </c>
      <c r="L228" s="27"/>
      <c r="M228" s="27"/>
      <c r="N228" s="27"/>
      <c r="O228" s="27"/>
      <c r="P228" s="27"/>
      <c r="Q228" s="27">
        <v>8</v>
      </c>
      <c r="R228" s="27"/>
      <c r="S228" s="27"/>
      <c r="T228" s="27"/>
      <c r="U228" s="27">
        <v>2</v>
      </c>
      <c r="V228" s="27"/>
      <c r="W228" s="27"/>
      <c r="X228" s="27"/>
    </row>
    <row r="229" spans="1:24" s="11" customFormat="1" ht="16.5" customHeight="1" x14ac:dyDescent="0.3">
      <c r="A229" s="34">
        <f t="shared" si="24"/>
        <v>130</v>
      </c>
      <c r="B229" s="27" t="s">
        <v>261</v>
      </c>
      <c r="C229" s="27"/>
      <c r="D229" s="27"/>
      <c r="E229" s="27"/>
      <c r="F229" s="27"/>
      <c r="G229" s="27"/>
      <c r="H229" s="27"/>
      <c r="I229" s="27">
        <v>7</v>
      </c>
      <c r="J229" s="27"/>
      <c r="K229" s="36">
        <v>3</v>
      </c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</row>
    <row r="230" spans="1:24" s="11" customFormat="1" ht="18.75" x14ac:dyDescent="0.3">
      <c r="A230" s="34">
        <f t="shared" si="24"/>
        <v>131</v>
      </c>
      <c r="B230" s="27" t="s">
        <v>129</v>
      </c>
      <c r="C230" s="27"/>
      <c r="D230" s="27"/>
      <c r="E230" s="27"/>
      <c r="F230" s="27"/>
      <c r="G230" s="27"/>
      <c r="H230" s="27"/>
      <c r="I230" s="27">
        <v>17</v>
      </c>
      <c r="J230" s="27"/>
      <c r="K230" s="36">
        <v>10</v>
      </c>
      <c r="L230" s="27"/>
      <c r="M230" s="27"/>
      <c r="N230" s="27"/>
      <c r="O230" s="27"/>
      <c r="P230" s="27"/>
      <c r="Q230" s="27"/>
      <c r="R230" s="27"/>
      <c r="S230" s="27"/>
      <c r="T230" s="27"/>
      <c r="U230" s="27">
        <v>12</v>
      </c>
      <c r="V230" s="27"/>
      <c r="W230" s="27"/>
      <c r="X230" s="27"/>
    </row>
    <row r="231" spans="1:24" s="11" customFormat="1" ht="18" customHeight="1" x14ac:dyDescent="0.3">
      <c r="A231" s="34">
        <f t="shared" si="24"/>
        <v>132</v>
      </c>
      <c r="B231" s="27" t="s">
        <v>130</v>
      </c>
      <c r="C231" s="27"/>
      <c r="D231" s="27"/>
      <c r="E231" s="27"/>
      <c r="F231" s="27"/>
      <c r="G231" s="27"/>
      <c r="H231" s="27"/>
      <c r="I231" s="27">
        <v>6</v>
      </c>
      <c r="J231" s="27"/>
      <c r="K231" s="36">
        <v>5</v>
      </c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</row>
    <row r="232" spans="1:24" s="11" customFormat="1" ht="18.75" x14ac:dyDescent="0.3">
      <c r="A232" s="34">
        <f t="shared" si="24"/>
        <v>133</v>
      </c>
      <c r="B232" s="27" t="s">
        <v>179</v>
      </c>
      <c r="C232" s="27"/>
      <c r="D232" s="27"/>
      <c r="E232" s="27"/>
      <c r="F232" s="27"/>
      <c r="G232" s="27"/>
      <c r="H232" s="27"/>
      <c r="I232" s="27">
        <v>14</v>
      </c>
      <c r="J232" s="27"/>
      <c r="K232" s="36">
        <v>6</v>
      </c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</row>
    <row r="233" spans="1:24" s="11" customFormat="1" ht="18.75" customHeight="1" x14ac:dyDescent="0.3">
      <c r="A233" s="34">
        <f t="shared" si="24"/>
        <v>134</v>
      </c>
      <c r="B233" s="27" t="s">
        <v>131</v>
      </c>
      <c r="C233" s="27"/>
      <c r="D233" s="27"/>
      <c r="E233" s="27"/>
      <c r="F233" s="27"/>
      <c r="G233" s="27"/>
      <c r="H233" s="27"/>
      <c r="I233" s="27">
        <v>3</v>
      </c>
      <c r="J233" s="27"/>
      <c r="K233" s="36">
        <v>7</v>
      </c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</row>
    <row r="234" spans="1:24" s="11" customFormat="1" ht="18.75" customHeight="1" x14ac:dyDescent="0.3">
      <c r="A234" s="34">
        <f t="shared" si="24"/>
        <v>135</v>
      </c>
      <c r="B234" s="27" t="s">
        <v>169</v>
      </c>
      <c r="C234" s="27">
        <v>4</v>
      </c>
      <c r="D234" s="27"/>
      <c r="E234" s="27"/>
      <c r="F234" s="27"/>
      <c r="G234" s="27"/>
      <c r="H234" s="27"/>
      <c r="I234" s="27">
        <v>4</v>
      </c>
      <c r="J234" s="27"/>
      <c r="K234" s="36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</row>
    <row r="235" spans="1:24" s="11" customFormat="1" ht="18.75" x14ac:dyDescent="0.3">
      <c r="A235" s="34">
        <f t="shared" si="24"/>
        <v>136</v>
      </c>
      <c r="B235" s="27" t="s">
        <v>170</v>
      </c>
      <c r="C235" s="27">
        <v>5</v>
      </c>
      <c r="D235" s="27"/>
      <c r="E235" s="27"/>
      <c r="F235" s="27"/>
      <c r="G235" s="27"/>
      <c r="H235" s="27"/>
      <c r="I235" s="27">
        <v>20</v>
      </c>
      <c r="J235" s="27"/>
      <c r="K235" s="36">
        <v>20</v>
      </c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</row>
    <row r="236" spans="1:24" s="11" customFormat="1" ht="18.75" x14ac:dyDescent="0.3">
      <c r="A236" s="34">
        <f t="shared" si="24"/>
        <v>137</v>
      </c>
      <c r="B236" s="27" t="s">
        <v>171</v>
      </c>
      <c r="C236" s="27"/>
      <c r="D236" s="27"/>
      <c r="E236" s="27"/>
      <c r="F236" s="27"/>
      <c r="G236" s="27"/>
      <c r="H236" s="27"/>
      <c r="I236" s="27">
        <v>35</v>
      </c>
      <c r="J236" s="27"/>
      <c r="K236" s="36">
        <v>15</v>
      </c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</row>
    <row r="237" spans="1:24" s="11" customFormat="1" ht="18" customHeight="1" x14ac:dyDescent="0.3">
      <c r="A237" s="34">
        <f t="shared" si="24"/>
        <v>138</v>
      </c>
      <c r="B237" s="27" t="s">
        <v>172</v>
      </c>
      <c r="C237" s="27">
        <v>12</v>
      </c>
      <c r="D237" s="27"/>
      <c r="E237" s="27"/>
      <c r="F237" s="27"/>
      <c r="G237" s="27"/>
      <c r="H237" s="27"/>
      <c r="I237" s="27">
        <v>25</v>
      </c>
      <c r="J237" s="27"/>
      <c r="K237" s="36">
        <v>8</v>
      </c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</row>
    <row r="238" spans="1:24" s="11" customFormat="1" ht="18" customHeight="1" x14ac:dyDescent="0.3">
      <c r="A238" s="34">
        <f t="shared" si="24"/>
        <v>139</v>
      </c>
      <c r="B238" s="27" t="s">
        <v>173</v>
      </c>
      <c r="C238" s="27"/>
      <c r="D238" s="27"/>
      <c r="E238" s="27"/>
      <c r="F238" s="27"/>
      <c r="G238" s="27"/>
      <c r="H238" s="27"/>
      <c r="I238" s="27"/>
      <c r="J238" s="27"/>
      <c r="K238" s="36">
        <v>16</v>
      </c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</row>
    <row r="239" spans="1:24" s="11" customFormat="1" ht="18" customHeight="1" x14ac:dyDescent="0.3">
      <c r="A239" s="34">
        <f t="shared" si="24"/>
        <v>140</v>
      </c>
      <c r="B239" s="27" t="s">
        <v>174</v>
      </c>
      <c r="C239" s="27">
        <v>8</v>
      </c>
      <c r="D239" s="27"/>
      <c r="E239" s="27"/>
      <c r="F239" s="27"/>
      <c r="G239" s="27"/>
      <c r="H239" s="27"/>
      <c r="I239" s="27">
        <v>18</v>
      </c>
      <c r="J239" s="27"/>
      <c r="K239" s="36">
        <v>3</v>
      </c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</row>
    <row r="240" spans="1:24" s="11" customFormat="1" ht="18" customHeight="1" x14ac:dyDescent="0.3">
      <c r="A240" s="34">
        <f t="shared" si="24"/>
        <v>141</v>
      </c>
      <c r="B240" s="27" t="s">
        <v>175</v>
      </c>
      <c r="C240" s="27"/>
      <c r="D240" s="27"/>
      <c r="E240" s="27"/>
      <c r="F240" s="27"/>
      <c r="G240" s="27"/>
      <c r="H240" s="27"/>
      <c r="I240" s="27">
        <v>14</v>
      </c>
      <c r="J240" s="27"/>
      <c r="K240" s="36">
        <v>11</v>
      </c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</row>
    <row r="241" spans="1:24" s="11" customFormat="1" ht="18.75" x14ac:dyDescent="0.3">
      <c r="A241" s="34">
        <f t="shared" si="24"/>
        <v>142</v>
      </c>
      <c r="B241" s="27" t="s">
        <v>176</v>
      </c>
      <c r="C241" s="27"/>
      <c r="D241" s="27"/>
      <c r="E241" s="27"/>
      <c r="F241" s="27"/>
      <c r="G241" s="27"/>
      <c r="H241" s="27"/>
      <c r="I241" s="27">
        <v>26</v>
      </c>
      <c r="J241" s="27"/>
      <c r="K241" s="36">
        <v>10</v>
      </c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</row>
    <row r="242" spans="1:24" s="11" customFormat="1" ht="18.75" x14ac:dyDescent="0.3">
      <c r="A242" s="34">
        <f t="shared" si="24"/>
        <v>143</v>
      </c>
      <c r="B242" s="27" t="s">
        <v>177</v>
      </c>
      <c r="C242" s="27"/>
      <c r="D242" s="27"/>
      <c r="E242" s="27"/>
      <c r="F242" s="27"/>
      <c r="G242" s="27"/>
      <c r="H242" s="27"/>
      <c r="I242" s="27">
        <v>14</v>
      </c>
      <c r="J242" s="27"/>
      <c r="K242" s="36">
        <v>8</v>
      </c>
      <c r="L242" s="27"/>
      <c r="M242" s="27"/>
      <c r="N242" s="27"/>
      <c r="O242" s="27"/>
      <c r="P242" s="27"/>
      <c r="Q242" s="27"/>
      <c r="R242" s="27"/>
      <c r="S242" s="27"/>
      <c r="T242" s="27"/>
      <c r="U242" s="27">
        <v>5</v>
      </c>
      <c r="V242" s="27"/>
      <c r="W242" s="27"/>
      <c r="X242" s="27"/>
    </row>
    <row r="243" spans="1:24" s="11" customFormat="1" ht="18.75" x14ac:dyDescent="0.3">
      <c r="A243" s="34">
        <f t="shared" si="24"/>
        <v>144</v>
      </c>
      <c r="B243" s="27" t="s">
        <v>178</v>
      </c>
      <c r="C243" s="27"/>
      <c r="D243" s="27"/>
      <c r="E243" s="27"/>
      <c r="F243" s="27"/>
      <c r="G243" s="27"/>
      <c r="H243" s="27"/>
      <c r="I243" s="27">
        <v>10</v>
      </c>
      <c r="J243" s="27"/>
      <c r="K243" s="36">
        <v>8</v>
      </c>
      <c r="L243" s="27"/>
      <c r="M243" s="27"/>
      <c r="N243" s="27"/>
      <c r="O243" s="27"/>
      <c r="P243" s="27"/>
      <c r="Q243" s="27"/>
      <c r="R243" s="27"/>
      <c r="S243" s="27"/>
      <c r="T243" s="27"/>
      <c r="U243" s="27">
        <v>4</v>
      </c>
      <c r="V243" s="27"/>
      <c r="W243" s="27"/>
      <c r="X243" s="27"/>
    </row>
    <row r="244" spans="1:24" s="11" customFormat="1" ht="18" customHeight="1" x14ac:dyDescent="0.3">
      <c r="A244" s="34">
        <f t="shared" si="24"/>
        <v>145</v>
      </c>
      <c r="B244" s="27" t="s">
        <v>266</v>
      </c>
      <c r="C244" s="27"/>
      <c r="D244" s="27"/>
      <c r="E244" s="27"/>
      <c r="F244" s="27"/>
      <c r="G244" s="27"/>
      <c r="H244" s="27"/>
      <c r="I244" s="27">
        <v>4</v>
      </c>
      <c r="J244" s="27"/>
      <c r="K244" s="36">
        <v>3</v>
      </c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</row>
    <row r="245" spans="1:24" s="11" customFormat="1" ht="18.75" x14ac:dyDescent="0.3">
      <c r="A245" s="34">
        <f t="shared" si="24"/>
        <v>146</v>
      </c>
      <c r="B245" s="27" t="s">
        <v>267</v>
      </c>
      <c r="C245" s="27">
        <v>42</v>
      </c>
      <c r="D245" s="27">
        <v>21</v>
      </c>
      <c r="E245" s="27"/>
      <c r="F245" s="27"/>
      <c r="G245" s="27"/>
      <c r="H245" s="27"/>
      <c r="I245" s="27">
        <v>25</v>
      </c>
      <c r="J245" s="27">
        <v>8</v>
      </c>
      <c r="K245" s="36">
        <v>5</v>
      </c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</row>
    <row r="246" spans="1:24" s="11" customFormat="1" ht="18.75" customHeight="1" x14ac:dyDescent="0.3">
      <c r="A246" s="34">
        <f t="shared" si="24"/>
        <v>147</v>
      </c>
      <c r="B246" s="27" t="s">
        <v>132</v>
      </c>
      <c r="C246" s="27"/>
      <c r="D246" s="27"/>
      <c r="E246" s="27"/>
      <c r="F246" s="27"/>
      <c r="G246" s="27"/>
      <c r="H246" s="27"/>
      <c r="I246" s="27">
        <v>10</v>
      </c>
      <c r="J246" s="27"/>
      <c r="K246" s="36">
        <v>5</v>
      </c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</row>
    <row r="247" spans="1:24" s="11" customFormat="1" ht="18.75" customHeight="1" x14ac:dyDescent="0.3">
      <c r="A247" s="34">
        <f t="shared" si="24"/>
        <v>148</v>
      </c>
      <c r="B247" s="27" t="s">
        <v>201</v>
      </c>
      <c r="C247" s="27"/>
      <c r="D247" s="27"/>
      <c r="E247" s="27"/>
      <c r="F247" s="27"/>
      <c r="G247" s="27"/>
      <c r="H247" s="27"/>
      <c r="I247" s="27">
        <v>25</v>
      </c>
      <c r="J247" s="27"/>
      <c r="K247" s="36"/>
      <c r="L247" s="27"/>
      <c r="M247" s="27"/>
      <c r="N247" s="27"/>
      <c r="O247" s="27"/>
      <c r="P247" s="27"/>
      <c r="Q247" s="27"/>
      <c r="R247" s="27"/>
      <c r="S247" s="27"/>
      <c r="T247" s="27"/>
      <c r="U247" s="27">
        <v>15</v>
      </c>
      <c r="V247" s="27"/>
      <c r="W247" s="27"/>
      <c r="X247" s="27"/>
    </row>
    <row r="248" spans="1:24" s="11" customFormat="1" ht="18" customHeight="1" x14ac:dyDescent="0.3">
      <c r="A248" s="34"/>
      <c r="B248" s="27" t="s">
        <v>40</v>
      </c>
      <c r="C248" s="36">
        <f>SUM(C208:C247)</f>
        <v>73</v>
      </c>
      <c r="D248" s="27">
        <f>SUM(D208:D247)</f>
        <v>21</v>
      </c>
      <c r="E248" s="36" t="s">
        <v>91</v>
      </c>
      <c r="F248" s="36" t="s">
        <v>91</v>
      </c>
      <c r="G248" s="36" t="s">
        <v>91</v>
      </c>
      <c r="H248" s="36" t="s">
        <v>91</v>
      </c>
      <c r="I248" s="27">
        <f>SUM(I208:I247)</f>
        <v>885</v>
      </c>
      <c r="J248" s="27">
        <f>SUM(J208:J247)</f>
        <v>8</v>
      </c>
      <c r="K248" s="27">
        <f>SUM(K208:K247)</f>
        <v>402</v>
      </c>
      <c r="L248" s="36" t="s">
        <v>91</v>
      </c>
      <c r="M248" s="36" t="s">
        <v>91</v>
      </c>
      <c r="N248" s="36" t="s">
        <v>91</v>
      </c>
      <c r="O248" s="36" t="s">
        <v>91</v>
      </c>
      <c r="P248" s="36" t="s">
        <v>91</v>
      </c>
      <c r="Q248" s="27">
        <f>SUM(Q208:Q247)</f>
        <v>66</v>
      </c>
      <c r="R248" s="36" t="s">
        <v>91</v>
      </c>
      <c r="S248" s="27">
        <f>SUM(S208:S247)</f>
        <v>3</v>
      </c>
      <c r="T248" s="36" t="s">
        <v>91</v>
      </c>
      <c r="U248" s="27">
        <f>SUM(U208:U247)</f>
        <v>122</v>
      </c>
      <c r="V248" s="36" t="s">
        <v>91</v>
      </c>
      <c r="W248" s="36" t="s">
        <v>91</v>
      </c>
      <c r="X248" s="36" t="s">
        <v>91</v>
      </c>
    </row>
    <row r="249" spans="1:24" s="11" customFormat="1" ht="18.75" x14ac:dyDescent="0.3">
      <c r="A249" s="34"/>
      <c r="B249" s="27" t="s">
        <v>41</v>
      </c>
      <c r="C249" s="36">
        <f>C248+C197+C195+C193+C178</f>
        <v>91</v>
      </c>
      <c r="D249" s="36">
        <f>D248+D197+D195+D193+D178</f>
        <v>21</v>
      </c>
      <c r="E249" s="36" t="s">
        <v>91</v>
      </c>
      <c r="F249" s="36" t="s">
        <v>91</v>
      </c>
      <c r="G249" s="36" t="s">
        <v>91</v>
      </c>
      <c r="H249" s="36" t="s">
        <v>91</v>
      </c>
      <c r="I249" s="36">
        <f>I248+I197+I195+I193+I178</f>
        <v>1404</v>
      </c>
      <c r="J249" s="36">
        <f>J248+J197+J195+J193+J178</f>
        <v>8</v>
      </c>
      <c r="K249" s="36">
        <f>K248+K197+K195+K193+K178</f>
        <v>583</v>
      </c>
      <c r="L249" s="36" t="s">
        <v>91</v>
      </c>
      <c r="M249" s="36" t="s">
        <v>91</v>
      </c>
      <c r="N249" s="36" t="s">
        <v>91</v>
      </c>
      <c r="O249" s="36" t="s">
        <v>91</v>
      </c>
      <c r="P249" s="36" t="s">
        <v>91</v>
      </c>
      <c r="Q249" s="36">
        <f>Q248+Q197+Q195+Q193+Q178</f>
        <v>171</v>
      </c>
      <c r="R249" s="36" t="s">
        <v>91</v>
      </c>
      <c r="S249" s="36">
        <f>S248+S197+S195+S193+S178</f>
        <v>15</v>
      </c>
      <c r="T249" s="36" t="s">
        <v>91</v>
      </c>
      <c r="U249" s="36">
        <f>U248+U197+U195+U193+U178</f>
        <v>180</v>
      </c>
      <c r="V249" s="36" t="s">
        <v>91</v>
      </c>
      <c r="W249" s="36" t="s">
        <v>91</v>
      </c>
      <c r="X249" s="36" t="s">
        <v>91</v>
      </c>
    </row>
    <row r="250" spans="1:24" s="11" customFormat="1" ht="18.75" x14ac:dyDescent="0.25">
      <c r="A250" s="42"/>
      <c r="B250" s="98" t="s">
        <v>279</v>
      </c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</row>
    <row r="251" spans="1:24" s="11" customFormat="1" ht="18.75" x14ac:dyDescent="0.3">
      <c r="A251" s="34">
        <v>149</v>
      </c>
      <c r="B251" s="27" t="s">
        <v>280</v>
      </c>
      <c r="C251" s="36"/>
      <c r="D251" s="36"/>
      <c r="E251" s="36"/>
      <c r="F251" s="36"/>
      <c r="G251" s="36"/>
      <c r="H251" s="36"/>
      <c r="I251" s="36"/>
      <c r="J251" s="36"/>
      <c r="K251" s="36">
        <v>21</v>
      </c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</row>
    <row r="252" spans="1:24" s="11" customFormat="1" ht="18.75" x14ac:dyDescent="0.3">
      <c r="A252" s="34"/>
      <c r="B252" s="27" t="s">
        <v>62</v>
      </c>
      <c r="C252" s="36" t="s">
        <v>91</v>
      </c>
      <c r="D252" s="36" t="s">
        <v>91</v>
      </c>
      <c r="E252" s="36" t="s">
        <v>91</v>
      </c>
      <c r="F252" s="36" t="s">
        <v>91</v>
      </c>
      <c r="G252" s="36" t="s">
        <v>91</v>
      </c>
      <c r="H252" s="36" t="s">
        <v>91</v>
      </c>
      <c r="I252" s="36" t="s">
        <v>91</v>
      </c>
      <c r="J252" s="36" t="s">
        <v>91</v>
      </c>
      <c r="K252" s="36">
        <v>21</v>
      </c>
      <c r="L252" s="36" t="s">
        <v>91</v>
      </c>
      <c r="M252" s="36" t="s">
        <v>91</v>
      </c>
      <c r="N252" s="36" t="s">
        <v>91</v>
      </c>
      <c r="O252" s="36" t="s">
        <v>91</v>
      </c>
      <c r="P252" s="36" t="s">
        <v>91</v>
      </c>
      <c r="Q252" s="36" t="s">
        <v>91</v>
      </c>
      <c r="R252" s="36" t="s">
        <v>91</v>
      </c>
      <c r="S252" s="36" t="s">
        <v>91</v>
      </c>
      <c r="T252" s="36" t="s">
        <v>91</v>
      </c>
      <c r="U252" s="36" t="s">
        <v>91</v>
      </c>
      <c r="V252" s="36" t="s">
        <v>91</v>
      </c>
      <c r="W252" s="36" t="s">
        <v>91</v>
      </c>
      <c r="X252" s="36" t="s">
        <v>91</v>
      </c>
    </row>
    <row r="253" spans="1:24" s="11" customFormat="1" ht="18.75" x14ac:dyDescent="0.3">
      <c r="A253" s="34">
        <v>150</v>
      </c>
      <c r="B253" s="27" t="s">
        <v>287</v>
      </c>
      <c r="C253" s="43"/>
      <c r="D253" s="36"/>
      <c r="E253" s="36"/>
      <c r="F253" s="36"/>
      <c r="G253" s="36"/>
      <c r="H253" s="36"/>
      <c r="I253" s="36"/>
      <c r="J253" s="36"/>
      <c r="K253" s="36">
        <v>2</v>
      </c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</row>
    <row r="254" spans="1:24" s="11" customFormat="1" ht="37.5" x14ac:dyDescent="0.3">
      <c r="A254" s="34">
        <f>A253+1</f>
        <v>151</v>
      </c>
      <c r="B254" s="40" t="s">
        <v>288</v>
      </c>
      <c r="C254" s="36"/>
      <c r="D254" s="36"/>
      <c r="E254" s="36"/>
      <c r="F254" s="36"/>
      <c r="G254" s="36"/>
      <c r="H254" s="36"/>
      <c r="I254" s="36">
        <v>3</v>
      </c>
      <c r="J254" s="36"/>
      <c r="K254" s="36">
        <v>12</v>
      </c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</row>
    <row r="255" spans="1:24" s="11" customFormat="1" ht="18.75" x14ac:dyDescent="0.3">
      <c r="A255" s="34">
        <f t="shared" ref="A255:A259" si="25">A254+1</f>
        <v>152</v>
      </c>
      <c r="B255" s="27" t="s">
        <v>281</v>
      </c>
      <c r="C255" s="36"/>
      <c r="D255" s="36"/>
      <c r="E255" s="36"/>
      <c r="F255" s="36"/>
      <c r="G255" s="36"/>
      <c r="H255" s="36"/>
      <c r="I255" s="36">
        <v>9</v>
      </c>
      <c r="J255" s="36"/>
      <c r="K255" s="36">
        <v>9</v>
      </c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</row>
    <row r="256" spans="1:24" s="11" customFormat="1" ht="18.75" x14ac:dyDescent="0.3">
      <c r="A256" s="34">
        <f t="shared" si="25"/>
        <v>153</v>
      </c>
      <c r="B256" s="27" t="s">
        <v>282</v>
      </c>
      <c r="C256" s="36"/>
      <c r="D256" s="36"/>
      <c r="E256" s="36"/>
      <c r="F256" s="36"/>
      <c r="G256" s="36"/>
      <c r="H256" s="36"/>
      <c r="I256" s="36"/>
      <c r="J256" s="36"/>
      <c r="K256" s="36">
        <v>7</v>
      </c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</row>
    <row r="257" spans="1:24" s="11" customFormat="1" ht="18.75" x14ac:dyDescent="0.3">
      <c r="A257" s="34">
        <f t="shared" si="25"/>
        <v>154</v>
      </c>
      <c r="B257" s="27" t="s">
        <v>283</v>
      </c>
      <c r="C257" s="36"/>
      <c r="D257" s="36"/>
      <c r="E257" s="36"/>
      <c r="F257" s="36"/>
      <c r="G257" s="36"/>
      <c r="H257" s="36"/>
      <c r="I257" s="36">
        <v>5</v>
      </c>
      <c r="J257" s="36"/>
      <c r="K257" s="36">
        <v>9</v>
      </c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</row>
    <row r="258" spans="1:24" s="11" customFormat="1" ht="37.5" x14ac:dyDescent="0.3">
      <c r="A258" s="34">
        <f t="shared" si="25"/>
        <v>155</v>
      </c>
      <c r="B258" s="40" t="s">
        <v>285</v>
      </c>
      <c r="C258" s="36"/>
      <c r="D258" s="36"/>
      <c r="E258" s="36"/>
      <c r="F258" s="36"/>
      <c r="G258" s="36"/>
      <c r="H258" s="36"/>
      <c r="I258" s="36">
        <v>8</v>
      </c>
      <c r="J258" s="36"/>
      <c r="K258" s="36">
        <v>5</v>
      </c>
      <c r="L258" s="36"/>
      <c r="M258" s="36"/>
      <c r="N258" s="36"/>
      <c r="O258" s="36"/>
      <c r="P258" s="36"/>
      <c r="Q258" s="36"/>
      <c r="R258" s="36"/>
      <c r="S258" s="36"/>
      <c r="T258" s="36"/>
      <c r="U258" s="36">
        <v>0</v>
      </c>
      <c r="V258" s="36"/>
      <c r="W258" s="36"/>
      <c r="X258" s="36"/>
    </row>
    <row r="259" spans="1:24" s="11" customFormat="1" ht="18.75" x14ac:dyDescent="0.3">
      <c r="A259" s="34">
        <f t="shared" si="25"/>
        <v>156</v>
      </c>
      <c r="B259" s="27" t="s">
        <v>286</v>
      </c>
      <c r="C259" s="36"/>
      <c r="D259" s="36"/>
      <c r="E259" s="36"/>
      <c r="F259" s="36"/>
      <c r="G259" s="36"/>
      <c r="H259" s="36"/>
      <c r="I259" s="36">
        <v>10</v>
      </c>
      <c r="J259" s="36"/>
      <c r="K259" s="36">
        <v>10</v>
      </c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</row>
    <row r="260" spans="1:24" s="11" customFormat="1" ht="18.75" x14ac:dyDescent="0.3">
      <c r="A260" s="34"/>
      <c r="B260" s="27" t="s">
        <v>40</v>
      </c>
      <c r="C260" s="36" t="s">
        <v>91</v>
      </c>
      <c r="D260" s="36" t="s">
        <v>91</v>
      </c>
      <c r="E260" s="36" t="s">
        <v>91</v>
      </c>
      <c r="F260" s="36" t="s">
        <v>91</v>
      </c>
      <c r="G260" s="36" t="s">
        <v>91</v>
      </c>
      <c r="H260" s="36" t="s">
        <v>91</v>
      </c>
      <c r="I260" s="36">
        <f>SUM(I253:I259)</f>
        <v>35</v>
      </c>
      <c r="J260" s="36" t="s">
        <v>91</v>
      </c>
      <c r="K260" s="36">
        <f>SUM(K253:K259)</f>
        <v>54</v>
      </c>
      <c r="L260" s="36" t="s">
        <v>91</v>
      </c>
      <c r="M260" s="36" t="s">
        <v>91</v>
      </c>
      <c r="N260" s="36" t="s">
        <v>91</v>
      </c>
      <c r="O260" s="36" t="s">
        <v>91</v>
      </c>
      <c r="P260" s="36" t="s">
        <v>91</v>
      </c>
      <c r="Q260" s="36" t="s">
        <v>91</v>
      </c>
      <c r="R260" s="36" t="s">
        <v>91</v>
      </c>
      <c r="S260" s="36" t="s">
        <v>91</v>
      </c>
      <c r="T260" s="36" t="s">
        <v>91</v>
      </c>
      <c r="U260" s="36" t="s">
        <v>91</v>
      </c>
      <c r="V260" s="36" t="s">
        <v>91</v>
      </c>
      <c r="W260" s="36" t="s">
        <v>91</v>
      </c>
      <c r="X260" s="36" t="s">
        <v>91</v>
      </c>
    </row>
    <row r="261" spans="1:24" s="11" customFormat="1" ht="18.75" x14ac:dyDescent="0.3">
      <c r="A261" s="34"/>
      <c r="B261" s="27" t="s">
        <v>41</v>
      </c>
      <c r="C261" s="36" t="s">
        <v>91</v>
      </c>
      <c r="D261" s="36" t="s">
        <v>91</v>
      </c>
      <c r="E261" s="36" t="s">
        <v>91</v>
      </c>
      <c r="F261" s="36" t="s">
        <v>91</v>
      </c>
      <c r="G261" s="36" t="s">
        <v>91</v>
      </c>
      <c r="H261" s="36" t="s">
        <v>91</v>
      </c>
      <c r="I261" s="36">
        <f>I260+I252</f>
        <v>35</v>
      </c>
      <c r="J261" s="36" t="s">
        <v>91</v>
      </c>
      <c r="K261" s="36">
        <f>K260+K252</f>
        <v>75</v>
      </c>
      <c r="L261" s="36" t="s">
        <v>91</v>
      </c>
      <c r="M261" s="36" t="s">
        <v>91</v>
      </c>
      <c r="N261" s="36" t="s">
        <v>91</v>
      </c>
      <c r="O261" s="36" t="s">
        <v>91</v>
      </c>
      <c r="P261" s="36" t="s">
        <v>91</v>
      </c>
      <c r="Q261" s="36" t="s">
        <v>91</v>
      </c>
      <c r="R261" s="36" t="s">
        <v>91</v>
      </c>
      <c r="S261" s="36" t="s">
        <v>91</v>
      </c>
      <c r="T261" s="36" t="s">
        <v>91</v>
      </c>
      <c r="U261" s="36" t="s">
        <v>91</v>
      </c>
      <c r="V261" s="36" t="s">
        <v>91</v>
      </c>
      <c r="W261" s="36" t="s">
        <v>91</v>
      </c>
      <c r="X261" s="36" t="s">
        <v>91</v>
      </c>
    </row>
    <row r="262" spans="1:24" s="11" customFormat="1" ht="18.75" x14ac:dyDescent="0.25">
      <c r="A262" s="93" t="s">
        <v>11</v>
      </c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38"/>
    </row>
    <row r="263" spans="1:24" s="11" customFormat="1" ht="18.75" x14ac:dyDescent="0.3">
      <c r="A263" s="34">
        <v>157</v>
      </c>
      <c r="B263" s="27" t="s">
        <v>160</v>
      </c>
      <c r="C263" s="27"/>
      <c r="D263" s="27"/>
      <c r="E263" s="27"/>
      <c r="F263" s="27"/>
      <c r="G263" s="27"/>
      <c r="H263" s="27"/>
      <c r="I263" s="27">
        <v>80</v>
      </c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</row>
    <row r="264" spans="1:24" s="11" customFormat="1" ht="18.75" x14ac:dyDescent="0.3">
      <c r="A264" s="34">
        <f>A263+1</f>
        <v>158</v>
      </c>
      <c r="B264" s="27" t="s">
        <v>161</v>
      </c>
      <c r="C264" s="27"/>
      <c r="D264" s="27"/>
      <c r="E264" s="27"/>
      <c r="F264" s="27"/>
      <c r="G264" s="27"/>
      <c r="H264" s="27"/>
      <c r="I264" s="27">
        <v>7</v>
      </c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</row>
    <row r="265" spans="1:24" s="11" customFormat="1" ht="18.75" x14ac:dyDescent="0.3">
      <c r="A265" s="34">
        <f t="shared" ref="A265:A266" si="26">A264+1</f>
        <v>159</v>
      </c>
      <c r="B265" s="27" t="s">
        <v>162</v>
      </c>
      <c r="C265" s="27"/>
      <c r="D265" s="27"/>
      <c r="E265" s="27"/>
      <c r="F265" s="27"/>
      <c r="G265" s="27"/>
      <c r="H265" s="27"/>
      <c r="I265" s="27">
        <v>34</v>
      </c>
      <c r="J265" s="27"/>
      <c r="K265" s="36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</row>
    <row r="266" spans="1:24" s="11" customFormat="1" ht="18.75" x14ac:dyDescent="0.3">
      <c r="A266" s="34">
        <f t="shared" si="26"/>
        <v>160</v>
      </c>
      <c r="B266" s="27" t="s">
        <v>268</v>
      </c>
      <c r="C266" s="27">
        <v>2</v>
      </c>
      <c r="D266" s="27"/>
      <c r="E266" s="27"/>
      <c r="F266" s="27"/>
      <c r="G266" s="27"/>
      <c r="H266" s="27"/>
      <c r="I266" s="27">
        <v>95</v>
      </c>
      <c r="J266" s="27"/>
      <c r="K266" s="27"/>
      <c r="L266" s="27"/>
      <c r="M266" s="27"/>
      <c r="N266" s="27"/>
      <c r="O266" s="27"/>
      <c r="P266" s="27"/>
      <c r="Q266" s="27">
        <v>2</v>
      </c>
      <c r="R266" s="27"/>
      <c r="S266" s="27"/>
      <c r="T266" s="27"/>
      <c r="U266" s="27">
        <v>2</v>
      </c>
      <c r="V266" s="27"/>
      <c r="W266" s="27"/>
      <c r="X266" s="27"/>
    </row>
    <row r="267" spans="1:24" s="11" customFormat="1" ht="18.75" x14ac:dyDescent="0.3">
      <c r="A267" s="34"/>
      <c r="B267" s="27" t="s">
        <v>96</v>
      </c>
      <c r="C267" s="27">
        <f>SUM(C263:C266)</f>
        <v>2</v>
      </c>
      <c r="D267" s="36" t="s">
        <v>91</v>
      </c>
      <c r="E267" s="36" t="s">
        <v>91</v>
      </c>
      <c r="F267" s="36" t="s">
        <v>91</v>
      </c>
      <c r="G267" s="36" t="s">
        <v>91</v>
      </c>
      <c r="H267" s="36" t="s">
        <v>91</v>
      </c>
      <c r="I267" s="27">
        <f t="shared" ref="I267" si="27">I266+I265+I264+I263</f>
        <v>216</v>
      </c>
      <c r="J267" s="36" t="s">
        <v>91</v>
      </c>
      <c r="K267" s="36" t="s">
        <v>91</v>
      </c>
      <c r="L267" s="36" t="s">
        <v>91</v>
      </c>
      <c r="M267" s="36" t="s">
        <v>91</v>
      </c>
      <c r="N267" s="36" t="s">
        <v>91</v>
      </c>
      <c r="O267" s="36" t="s">
        <v>91</v>
      </c>
      <c r="P267" s="36" t="s">
        <v>91</v>
      </c>
      <c r="Q267" s="27">
        <f>Q266+Q265+Q264+Q263</f>
        <v>2</v>
      </c>
      <c r="R267" s="36" t="s">
        <v>91</v>
      </c>
      <c r="S267" s="36" t="s">
        <v>91</v>
      </c>
      <c r="T267" s="36" t="s">
        <v>91</v>
      </c>
      <c r="U267" s="27">
        <f>U266+U265+U264+U263</f>
        <v>2</v>
      </c>
      <c r="V267" s="36" t="s">
        <v>91</v>
      </c>
      <c r="W267" s="36" t="s">
        <v>91</v>
      </c>
      <c r="X267" s="36" t="s">
        <v>91</v>
      </c>
    </row>
    <row r="268" spans="1:24" s="11" customFormat="1" ht="37.5" x14ac:dyDescent="0.3">
      <c r="A268" s="34">
        <f>A266+1</f>
        <v>161</v>
      </c>
      <c r="B268" s="40" t="s">
        <v>269</v>
      </c>
      <c r="C268" s="27">
        <v>0</v>
      </c>
      <c r="D268" s="27"/>
      <c r="E268" s="27"/>
      <c r="F268" s="27"/>
      <c r="G268" s="27"/>
      <c r="H268" s="27"/>
      <c r="I268" s="27">
        <v>52</v>
      </c>
      <c r="J268" s="27"/>
      <c r="K268" s="36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</row>
    <row r="269" spans="1:24" s="11" customFormat="1" ht="18.75" x14ac:dyDescent="0.3">
      <c r="A269" s="34"/>
      <c r="B269" s="27" t="s">
        <v>97</v>
      </c>
      <c r="C269" s="68" t="s">
        <v>91</v>
      </c>
      <c r="D269" s="68" t="s">
        <v>91</v>
      </c>
      <c r="E269" s="68" t="s">
        <v>91</v>
      </c>
      <c r="F269" s="68" t="s">
        <v>91</v>
      </c>
      <c r="G269" s="68" t="s">
        <v>91</v>
      </c>
      <c r="H269" s="68" t="s">
        <v>91</v>
      </c>
      <c r="I269" s="27">
        <f t="shared" ref="I269" si="28">I268</f>
        <v>52</v>
      </c>
      <c r="J269" s="68" t="s">
        <v>91</v>
      </c>
      <c r="K269" s="68" t="s">
        <v>91</v>
      </c>
      <c r="L269" s="68" t="s">
        <v>91</v>
      </c>
      <c r="M269" s="68" t="s">
        <v>91</v>
      </c>
      <c r="N269" s="68" t="s">
        <v>91</v>
      </c>
      <c r="O269" s="68" t="s">
        <v>91</v>
      </c>
      <c r="P269" s="68" t="s">
        <v>91</v>
      </c>
      <c r="Q269" s="68" t="s">
        <v>91</v>
      </c>
      <c r="R269" s="68" t="s">
        <v>91</v>
      </c>
      <c r="S269" s="68" t="s">
        <v>91</v>
      </c>
      <c r="T269" s="68" t="s">
        <v>91</v>
      </c>
      <c r="U269" s="68" t="s">
        <v>91</v>
      </c>
      <c r="V269" s="68" t="s">
        <v>91</v>
      </c>
      <c r="W269" s="68" t="s">
        <v>91</v>
      </c>
      <c r="X269" s="68" t="s">
        <v>91</v>
      </c>
    </row>
    <row r="270" spans="1:24" s="11" customFormat="1" ht="37.5" x14ac:dyDescent="0.3">
      <c r="A270" s="34">
        <f>A268+1</f>
        <v>162</v>
      </c>
      <c r="B270" s="40" t="s">
        <v>203</v>
      </c>
      <c r="C270" s="27"/>
      <c r="D270" s="27"/>
      <c r="E270" s="27"/>
      <c r="F270" s="27"/>
      <c r="G270" s="27"/>
      <c r="H270" s="27"/>
      <c r="I270" s="27">
        <v>12</v>
      </c>
      <c r="J270" s="27"/>
      <c r="K270" s="36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</row>
    <row r="271" spans="1:24" s="11" customFormat="1" ht="18.75" x14ac:dyDescent="0.3">
      <c r="A271" s="34">
        <f>A270+1</f>
        <v>163</v>
      </c>
      <c r="B271" s="27" t="s">
        <v>163</v>
      </c>
      <c r="C271" s="27"/>
      <c r="D271" s="27"/>
      <c r="E271" s="27"/>
      <c r="F271" s="27"/>
      <c r="G271" s="27"/>
      <c r="H271" s="27"/>
      <c r="I271" s="27">
        <v>40</v>
      </c>
      <c r="J271" s="27"/>
      <c r="K271" s="36"/>
      <c r="L271" s="27"/>
      <c r="M271" s="27"/>
      <c r="N271" s="27"/>
      <c r="O271" s="27"/>
      <c r="P271" s="27"/>
      <c r="Q271" s="27">
        <v>5</v>
      </c>
      <c r="R271" s="27"/>
      <c r="S271" s="27">
        <v>7</v>
      </c>
      <c r="T271" s="27"/>
      <c r="U271" s="27"/>
      <c r="V271" s="27"/>
      <c r="W271" s="27"/>
      <c r="X271" s="27"/>
    </row>
    <row r="272" spans="1:24" s="11" customFormat="1" ht="18.75" x14ac:dyDescent="0.3">
      <c r="A272" s="34">
        <f t="shared" ref="A272:A335" si="29">A271+1</f>
        <v>164</v>
      </c>
      <c r="B272" s="27" t="s">
        <v>164</v>
      </c>
      <c r="C272" s="27"/>
      <c r="D272" s="27"/>
      <c r="E272" s="27"/>
      <c r="F272" s="27"/>
      <c r="G272" s="27"/>
      <c r="H272" s="27"/>
      <c r="I272" s="27">
        <v>25</v>
      </c>
      <c r="J272" s="27"/>
      <c r="K272" s="36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</row>
    <row r="273" spans="1:24" s="11" customFormat="1" ht="18.75" x14ac:dyDescent="0.3">
      <c r="A273" s="34">
        <f t="shared" si="29"/>
        <v>165</v>
      </c>
      <c r="B273" s="27" t="s">
        <v>180</v>
      </c>
      <c r="C273" s="27"/>
      <c r="D273" s="27"/>
      <c r="E273" s="27"/>
      <c r="F273" s="27"/>
      <c r="G273" s="27"/>
      <c r="H273" s="27"/>
      <c r="I273" s="27">
        <v>16</v>
      </c>
      <c r="J273" s="27"/>
      <c r="K273" s="36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</row>
    <row r="274" spans="1:24" s="11" customFormat="1" ht="18.75" x14ac:dyDescent="0.3">
      <c r="A274" s="34">
        <f t="shared" si="29"/>
        <v>166</v>
      </c>
      <c r="B274" s="27" t="s">
        <v>165</v>
      </c>
      <c r="C274" s="27"/>
      <c r="D274" s="27"/>
      <c r="E274" s="27"/>
      <c r="F274" s="27"/>
      <c r="G274" s="27"/>
      <c r="H274" s="27"/>
      <c r="I274" s="27">
        <v>13</v>
      </c>
      <c r="J274" s="27"/>
      <c r="K274" s="36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</row>
    <row r="275" spans="1:24" s="11" customFormat="1" ht="18.75" x14ac:dyDescent="0.3">
      <c r="A275" s="34">
        <f t="shared" si="29"/>
        <v>167</v>
      </c>
      <c r="B275" s="27" t="s">
        <v>166</v>
      </c>
      <c r="C275" s="27">
        <v>5</v>
      </c>
      <c r="D275" s="27"/>
      <c r="E275" s="27"/>
      <c r="F275" s="27"/>
      <c r="G275" s="27"/>
      <c r="H275" s="27"/>
      <c r="I275" s="27">
        <v>18</v>
      </c>
      <c r="J275" s="27"/>
      <c r="K275" s="36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</row>
    <row r="276" spans="1:24" s="11" customFormat="1" ht="18.75" x14ac:dyDescent="0.3">
      <c r="A276" s="34">
        <f t="shared" si="29"/>
        <v>168</v>
      </c>
      <c r="B276" s="27" t="s">
        <v>202</v>
      </c>
      <c r="C276" s="27"/>
      <c r="D276" s="27"/>
      <c r="E276" s="27"/>
      <c r="F276" s="27"/>
      <c r="G276" s="27"/>
      <c r="H276" s="27"/>
      <c r="I276" s="27">
        <v>11</v>
      </c>
      <c r="J276" s="27"/>
      <c r="K276" s="36"/>
      <c r="L276" s="27"/>
      <c r="M276" s="27"/>
      <c r="N276" s="27"/>
      <c r="O276" s="27"/>
      <c r="P276" s="27"/>
      <c r="Q276" s="27">
        <v>6</v>
      </c>
      <c r="R276" s="27"/>
      <c r="S276" s="27"/>
      <c r="T276" s="27"/>
      <c r="U276" s="27">
        <v>5</v>
      </c>
      <c r="V276" s="27"/>
      <c r="W276" s="27"/>
      <c r="X276" s="27"/>
    </row>
    <row r="277" spans="1:24" s="11" customFormat="1" ht="18.75" x14ac:dyDescent="0.3">
      <c r="A277" s="34">
        <f t="shared" si="29"/>
        <v>169</v>
      </c>
      <c r="B277" s="27" t="s">
        <v>204</v>
      </c>
      <c r="C277" s="27"/>
      <c r="D277" s="27"/>
      <c r="E277" s="27"/>
      <c r="F277" s="27"/>
      <c r="G277" s="27"/>
      <c r="H277" s="27"/>
      <c r="I277" s="27">
        <v>9</v>
      </c>
      <c r="J277" s="27"/>
      <c r="K277" s="36"/>
      <c r="L277" s="27"/>
      <c r="M277" s="27"/>
      <c r="N277" s="27"/>
      <c r="O277" s="27"/>
      <c r="P277" s="27"/>
      <c r="Q277" s="27">
        <v>4</v>
      </c>
      <c r="R277" s="27"/>
      <c r="S277" s="27"/>
      <c r="T277" s="27"/>
      <c r="U277" s="27"/>
      <c r="V277" s="27"/>
      <c r="W277" s="27"/>
      <c r="X277" s="27"/>
    </row>
    <row r="278" spans="1:24" s="11" customFormat="1" ht="18.75" x14ac:dyDescent="0.3">
      <c r="A278" s="34">
        <f t="shared" si="29"/>
        <v>170</v>
      </c>
      <c r="B278" s="27" t="s">
        <v>112</v>
      </c>
      <c r="C278" s="27"/>
      <c r="D278" s="27"/>
      <c r="E278" s="27"/>
      <c r="F278" s="27"/>
      <c r="G278" s="27"/>
      <c r="H278" s="27"/>
      <c r="I278" s="27">
        <v>12</v>
      </c>
      <c r="J278" s="27"/>
      <c r="K278" s="36"/>
      <c r="L278" s="27"/>
      <c r="M278" s="27"/>
      <c r="N278" s="27"/>
      <c r="O278" s="27"/>
      <c r="P278" s="27"/>
      <c r="Q278" s="27">
        <v>5</v>
      </c>
      <c r="R278" s="27"/>
      <c r="S278" s="27">
        <v>5</v>
      </c>
      <c r="T278" s="27"/>
      <c r="U278" s="27"/>
      <c r="V278" s="27"/>
      <c r="W278" s="27"/>
      <c r="X278" s="27"/>
    </row>
    <row r="279" spans="1:24" s="11" customFormat="1" ht="18.75" x14ac:dyDescent="0.3">
      <c r="A279" s="34">
        <f t="shared" si="29"/>
        <v>171</v>
      </c>
      <c r="B279" s="27" t="s">
        <v>205</v>
      </c>
      <c r="C279" s="27">
        <v>4</v>
      </c>
      <c r="D279" s="27"/>
      <c r="E279" s="27"/>
      <c r="F279" s="27"/>
      <c r="G279" s="27"/>
      <c r="H279" s="27"/>
      <c r="I279" s="27">
        <v>30</v>
      </c>
      <c r="J279" s="27"/>
      <c r="K279" s="36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</row>
    <row r="280" spans="1:24" s="11" customFormat="1" ht="18.75" x14ac:dyDescent="0.3">
      <c r="A280" s="34">
        <f t="shared" si="29"/>
        <v>172</v>
      </c>
      <c r="B280" s="27" t="s">
        <v>206</v>
      </c>
      <c r="C280" s="27"/>
      <c r="D280" s="27"/>
      <c r="E280" s="27"/>
      <c r="F280" s="27"/>
      <c r="G280" s="27"/>
      <c r="H280" s="27"/>
      <c r="I280" s="27">
        <v>17</v>
      </c>
      <c r="J280" s="27"/>
      <c r="K280" s="36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</row>
    <row r="281" spans="1:24" s="11" customFormat="1" ht="18.75" x14ac:dyDescent="0.3">
      <c r="A281" s="34">
        <f t="shared" si="29"/>
        <v>173</v>
      </c>
      <c r="B281" s="27" t="s">
        <v>207</v>
      </c>
      <c r="C281" s="27"/>
      <c r="D281" s="27"/>
      <c r="E281" s="27"/>
      <c r="F281" s="27"/>
      <c r="G281" s="27"/>
      <c r="H281" s="27"/>
      <c r="I281" s="27">
        <v>17</v>
      </c>
      <c r="J281" s="27"/>
      <c r="K281" s="36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</row>
    <row r="282" spans="1:24" s="11" customFormat="1" ht="18.75" x14ac:dyDescent="0.3">
      <c r="A282" s="34">
        <f t="shared" si="29"/>
        <v>174</v>
      </c>
      <c r="B282" s="27" t="s">
        <v>208</v>
      </c>
      <c r="C282" s="27"/>
      <c r="D282" s="27"/>
      <c r="E282" s="27"/>
      <c r="F282" s="27"/>
      <c r="G282" s="27"/>
      <c r="H282" s="27"/>
      <c r="I282" s="27">
        <v>16</v>
      </c>
      <c r="J282" s="27"/>
      <c r="K282" s="36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</row>
    <row r="283" spans="1:24" s="11" customFormat="1" ht="18.75" x14ac:dyDescent="0.3">
      <c r="A283" s="34">
        <f t="shared" si="29"/>
        <v>175</v>
      </c>
      <c r="B283" s="27" t="s">
        <v>209</v>
      </c>
      <c r="C283" s="27"/>
      <c r="D283" s="27"/>
      <c r="E283" s="27"/>
      <c r="F283" s="27"/>
      <c r="G283" s="27"/>
      <c r="H283" s="27"/>
      <c r="I283" s="27">
        <v>10</v>
      </c>
      <c r="J283" s="27"/>
      <c r="K283" s="36"/>
      <c r="L283" s="27"/>
      <c r="M283" s="27"/>
      <c r="N283" s="27"/>
      <c r="O283" s="27"/>
      <c r="P283" s="27"/>
      <c r="Q283" s="27">
        <v>2</v>
      </c>
      <c r="R283" s="27"/>
      <c r="S283" s="27"/>
      <c r="T283" s="27"/>
      <c r="U283" s="27"/>
      <c r="V283" s="27"/>
      <c r="W283" s="27"/>
      <c r="X283" s="27"/>
    </row>
    <row r="284" spans="1:24" s="11" customFormat="1" ht="18.75" x14ac:dyDescent="0.3">
      <c r="A284" s="34">
        <f t="shared" si="29"/>
        <v>176</v>
      </c>
      <c r="B284" s="27" t="s">
        <v>210</v>
      </c>
      <c r="C284" s="27"/>
      <c r="D284" s="27"/>
      <c r="E284" s="27"/>
      <c r="F284" s="27"/>
      <c r="G284" s="27"/>
      <c r="H284" s="27"/>
      <c r="I284" s="27">
        <v>9</v>
      </c>
      <c r="J284" s="27"/>
      <c r="K284" s="36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</row>
    <row r="285" spans="1:24" s="11" customFormat="1" ht="18.75" x14ac:dyDescent="0.3">
      <c r="A285" s="34">
        <f t="shared" si="29"/>
        <v>177</v>
      </c>
      <c r="B285" s="27" t="s">
        <v>211</v>
      </c>
      <c r="C285" s="27"/>
      <c r="D285" s="27"/>
      <c r="E285" s="27"/>
      <c r="F285" s="27"/>
      <c r="G285" s="27"/>
      <c r="H285" s="27"/>
      <c r="I285" s="27">
        <v>15</v>
      </c>
      <c r="J285" s="27"/>
      <c r="K285" s="36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</row>
    <row r="286" spans="1:24" s="11" customFormat="1" ht="18.75" x14ac:dyDescent="0.3">
      <c r="A286" s="34">
        <f t="shared" si="29"/>
        <v>178</v>
      </c>
      <c r="B286" s="27" t="s">
        <v>212</v>
      </c>
      <c r="C286" s="27"/>
      <c r="D286" s="27"/>
      <c r="E286" s="27"/>
      <c r="F286" s="27"/>
      <c r="G286" s="27"/>
      <c r="H286" s="27"/>
      <c r="I286" s="27">
        <v>10</v>
      </c>
      <c r="J286" s="27"/>
      <c r="K286" s="36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</row>
    <row r="287" spans="1:24" s="11" customFormat="1" ht="18.75" x14ac:dyDescent="0.3">
      <c r="A287" s="34">
        <f t="shared" si="29"/>
        <v>179</v>
      </c>
      <c r="B287" s="27" t="s">
        <v>213</v>
      </c>
      <c r="C287" s="27">
        <v>2</v>
      </c>
      <c r="D287" s="27"/>
      <c r="E287" s="27"/>
      <c r="F287" s="27"/>
      <c r="G287" s="27"/>
      <c r="H287" s="27"/>
      <c r="I287" s="27">
        <v>10</v>
      </c>
      <c r="J287" s="27"/>
      <c r="K287" s="36"/>
      <c r="L287" s="27"/>
      <c r="M287" s="27"/>
      <c r="N287" s="27"/>
      <c r="O287" s="27"/>
      <c r="P287" s="27"/>
      <c r="Q287" s="27">
        <v>2</v>
      </c>
      <c r="R287" s="27"/>
      <c r="S287" s="27"/>
      <c r="T287" s="27"/>
      <c r="U287" s="27"/>
      <c r="V287" s="27"/>
      <c r="W287" s="27"/>
      <c r="X287" s="27"/>
    </row>
    <row r="288" spans="1:24" s="11" customFormat="1" ht="18.75" x14ac:dyDescent="0.3">
      <c r="A288" s="34">
        <v>180</v>
      </c>
      <c r="B288" s="27" t="s">
        <v>214</v>
      </c>
      <c r="C288" s="27"/>
      <c r="D288" s="27"/>
      <c r="E288" s="27"/>
      <c r="F288" s="27"/>
      <c r="G288" s="27"/>
      <c r="H288" s="27"/>
      <c r="I288" s="27">
        <v>5</v>
      </c>
      <c r="J288" s="27"/>
      <c r="K288" s="36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</row>
    <row r="289" spans="1:24" s="11" customFormat="1" ht="18.75" x14ac:dyDescent="0.3">
      <c r="A289" s="34">
        <f t="shared" si="29"/>
        <v>181</v>
      </c>
      <c r="B289" s="27" t="s">
        <v>215</v>
      </c>
      <c r="C289" s="27">
        <v>2</v>
      </c>
      <c r="D289" s="27"/>
      <c r="E289" s="27"/>
      <c r="F289" s="27"/>
      <c r="G289" s="27"/>
      <c r="H289" s="27"/>
      <c r="I289" s="27">
        <v>7</v>
      </c>
      <c r="J289" s="27"/>
      <c r="K289" s="36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</row>
    <row r="290" spans="1:24" s="11" customFormat="1" ht="18.75" x14ac:dyDescent="0.3">
      <c r="A290" s="34">
        <f t="shared" si="29"/>
        <v>182</v>
      </c>
      <c r="B290" s="27" t="s">
        <v>216</v>
      </c>
      <c r="C290" s="27"/>
      <c r="D290" s="27"/>
      <c r="E290" s="27"/>
      <c r="F290" s="27"/>
      <c r="G290" s="27"/>
      <c r="H290" s="27"/>
      <c r="I290" s="27">
        <v>19</v>
      </c>
      <c r="J290" s="27"/>
      <c r="K290" s="36"/>
      <c r="L290" s="27"/>
      <c r="M290" s="27"/>
      <c r="N290" s="27"/>
      <c r="O290" s="27"/>
      <c r="P290" s="27"/>
      <c r="Q290" s="27">
        <v>7</v>
      </c>
      <c r="R290" s="27"/>
      <c r="S290" s="27"/>
      <c r="T290" s="27"/>
      <c r="U290" s="27"/>
      <c r="V290" s="27"/>
      <c r="W290" s="27"/>
      <c r="X290" s="27"/>
    </row>
    <row r="291" spans="1:24" s="11" customFormat="1" ht="18.75" x14ac:dyDescent="0.3">
      <c r="A291" s="34">
        <f t="shared" si="29"/>
        <v>183</v>
      </c>
      <c r="B291" s="27" t="s">
        <v>217</v>
      </c>
      <c r="C291" s="27">
        <v>1</v>
      </c>
      <c r="D291" s="27"/>
      <c r="E291" s="27"/>
      <c r="F291" s="27"/>
      <c r="G291" s="27"/>
      <c r="H291" s="27"/>
      <c r="I291" s="27">
        <v>38</v>
      </c>
      <c r="J291" s="27"/>
      <c r="K291" s="36"/>
      <c r="L291" s="27"/>
      <c r="M291" s="27"/>
      <c r="N291" s="27"/>
      <c r="O291" s="27"/>
      <c r="P291" s="27"/>
      <c r="Q291" s="27">
        <v>3</v>
      </c>
      <c r="R291" s="27"/>
      <c r="S291" s="27"/>
      <c r="T291" s="27"/>
      <c r="U291" s="27"/>
      <c r="V291" s="27"/>
      <c r="W291" s="27"/>
      <c r="X291" s="27"/>
    </row>
    <row r="292" spans="1:24" s="11" customFormat="1" ht="18.75" x14ac:dyDescent="0.3">
      <c r="A292" s="34">
        <f t="shared" si="29"/>
        <v>184</v>
      </c>
      <c r="B292" s="27" t="s">
        <v>218</v>
      </c>
      <c r="C292" s="27"/>
      <c r="D292" s="27"/>
      <c r="E292" s="27"/>
      <c r="F292" s="27"/>
      <c r="G292" s="27"/>
      <c r="H292" s="27"/>
      <c r="I292" s="27">
        <v>2</v>
      </c>
      <c r="J292" s="27"/>
      <c r="K292" s="36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</row>
    <row r="293" spans="1:24" s="11" customFormat="1" ht="18.75" x14ac:dyDescent="0.3">
      <c r="A293" s="34">
        <f t="shared" si="29"/>
        <v>185</v>
      </c>
      <c r="B293" s="27" t="s">
        <v>219</v>
      </c>
      <c r="C293" s="27"/>
      <c r="D293" s="27"/>
      <c r="E293" s="27"/>
      <c r="F293" s="27"/>
      <c r="G293" s="27"/>
      <c r="H293" s="27"/>
      <c r="I293" s="27">
        <v>10</v>
      </c>
      <c r="J293" s="27"/>
      <c r="K293" s="36"/>
      <c r="L293" s="27"/>
      <c r="M293" s="27"/>
      <c r="N293" s="27"/>
      <c r="O293" s="27"/>
      <c r="P293" s="27"/>
      <c r="Q293" s="27">
        <v>3</v>
      </c>
      <c r="R293" s="27"/>
      <c r="S293" s="27"/>
      <c r="T293" s="27"/>
      <c r="U293" s="27"/>
      <c r="V293" s="27"/>
      <c r="W293" s="27"/>
      <c r="X293" s="27"/>
    </row>
    <row r="294" spans="1:24" s="11" customFormat="1" ht="18.75" x14ac:dyDescent="0.3">
      <c r="A294" s="34">
        <f t="shared" si="29"/>
        <v>186</v>
      </c>
      <c r="B294" s="27" t="s">
        <v>220</v>
      </c>
      <c r="C294" s="27"/>
      <c r="D294" s="27"/>
      <c r="E294" s="27"/>
      <c r="F294" s="27"/>
      <c r="G294" s="27"/>
      <c r="H294" s="27"/>
      <c r="I294" s="27">
        <v>8</v>
      </c>
      <c r="J294" s="27"/>
      <c r="K294" s="36"/>
      <c r="L294" s="27"/>
      <c r="M294" s="27"/>
      <c r="N294" s="27"/>
      <c r="O294" s="27"/>
      <c r="P294" s="27"/>
      <c r="Q294" s="27">
        <v>2</v>
      </c>
      <c r="R294" s="27"/>
      <c r="S294" s="27"/>
      <c r="T294" s="27"/>
      <c r="U294" s="27">
        <v>4</v>
      </c>
      <c r="V294" s="27"/>
      <c r="W294" s="27"/>
      <c r="X294" s="27"/>
    </row>
    <row r="295" spans="1:24" s="11" customFormat="1" ht="18.75" x14ac:dyDescent="0.3">
      <c r="A295" s="34">
        <f t="shared" si="29"/>
        <v>187</v>
      </c>
      <c r="B295" s="27" t="s">
        <v>221</v>
      </c>
      <c r="C295" s="27"/>
      <c r="D295" s="27"/>
      <c r="E295" s="27"/>
      <c r="F295" s="27"/>
      <c r="G295" s="27"/>
      <c r="H295" s="27"/>
      <c r="I295" s="27">
        <v>86</v>
      </c>
      <c r="J295" s="27"/>
      <c r="K295" s="36"/>
      <c r="L295" s="27"/>
      <c r="M295" s="27"/>
      <c r="N295" s="27"/>
      <c r="O295" s="27"/>
      <c r="P295" s="27"/>
      <c r="Q295" s="27">
        <v>2</v>
      </c>
      <c r="R295" s="27"/>
      <c r="S295" s="27"/>
      <c r="T295" s="27"/>
      <c r="U295" s="27">
        <v>2</v>
      </c>
      <c r="V295" s="27"/>
      <c r="W295" s="27"/>
      <c r="X295" s="27"/>
    </row>
    <row r="296" spans="1:24" s="11" customFormat="1" ht="18.75" x14ac:dyDescent="0.3">
      <c r="A296" s="34">
        <f t="shared" si="29"/>
        <v>188</v>
      </c>
      <c r="B296" s="27" t="s">
        <v>222</v>
      </c>
      <c r="C296" s="27"/>
      <c r="D296" s="27"/>
      <c r="E296" s="27"/>
      <c r="F296" s="27"/>
      <c r="G296" s="27"/>
      <c r="H296" s="27"/>
      <c r="I296" s="27">
        <v>4</v>
      </c>
      <c r="J296" s="27"/>
      <c r="K296" s="36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</row>
    <row r="297" spans="1:24" s="11" customFormat="1" ht="18.75" x14ac:dyDescent="0.3">
      <c r="A297" s="34">
        <f t="shared" si="29"/>
        <v>189</v>
      </c>
      <c r="B297" s="27" t="s">
        <v>223</v>
      </c>
      <c r="C297" s="27">
        <v>1</v>
      </c>
      <c r="D297" s="27"/>
      <c r="E297" s="27"/>
      <c r="F297" s="27"/>
      <c r="G297" s="27"/>
      <c r="H297" s="27"/>
      <c r="I297" s="27">
        <v>15</v>
      </c>
      <c r="J297" s="27"/>
      <c r="K297" s="36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</row>
    <row r="298" spans="1:24" s="11" customFormat="1" ht="18.75" x14ac:dyDescent="0.3">
      <c r="A298" s="34">
        <f t="shared" si="29"/>
        <v>190</v>
      </c>
      <c r="B298" s="27" t="s">
        <v>224</v>
      </c>
      <c r="C298" s="27"/>
      <c r="D298" s="27"/>
      <c r="E298" s="27"/>
      <c r="F298" s="27"/>
      <c r="G298" s="27"/>
      <c r="H298" s="27"/>
      <c r="I298" s="27">
        <v>12</v>
      </c>
      <c r="J298" s="27"/>
      <c r="K298" s="36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</row>
    <row r="299" spans="1:24" s="11" customFormat="1" ht="18.75" x14ac:dyDescent="0.3">
      <c r="A299" s="34">
        <f t="shared" si="29"/>
        <v>191</v>
      </c>
      <c r="B299" s="27" t="s">
        <v>225</v>
      </c>
      <c r="C299" s="27"/>
      <c r="D299" s="27"/>
      <c r="E299" s="27"/>
      <c r="F299" s="27"/>
      <c r="G299" s="27"/>
      <c r="H299" s="27"/>
      <c r="I299" s="27">
        <v>13</v>
      </c>
      <c r="J299" s="27"/>
      <c r="K299" s="36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</row>
    <row r="300" spans="1:24" s="11" customFormat="1" ht="18.75" x14ac:dyDescent="0.3">
      <c r="A300" s="34">
        <f t="shared" si="29"/>
        <v>192</v>
      </c>
      <c r="B300" s="27" t="s">
        <v>270</v>
      </c>
      <c r="C300" s="27"/>
      <c r="D300" s="27"/>
      <c r="E300" s="27"/>
      <c r="F300" s="27"/>
      <c r="G300" s="27"/>
      <c r="H300" s="27"/>
      <c r="I300" s="27">
        <v>9</v>
      </c>
      <c r="J300" s="27"/>
      <c r="K300" s="36"/>
      <c r="L300" s="27"/>
      <c r="M300" s="27"/>
      <c r="N300" s="27"/>
      <c r="O300" s="27"/>
      <c r="P300" s="27"/>
      <c r="Q300" s="27"/>
      <c r="R300" s="27"/>
      <c r="S300" s="27"/>
      <c r="T300" s="27"/>
      <c r="U300" s="27">
        <v>2</v>
      </c>
      <c r="V300" s="27"/>
      <c r="W300" s="27"/>
      <c r="X300" s="27"/>
    </row>
    <row r="301" spans="1:24" s="11" customFormat="1" ht="18.75" x14ac:dyDescent="0.3">
      <c r="A301" s="34">
        <f t="shared" si="29"/>
        <v>193</v>
      </c>
      <c r="B301" s="27" t="s">
        <v>226</v>
      </c>
      <c r="C301" s="27"/>
      <c r="D301" s="27"/>
      <c r="E301" s="27"/>
      <c r="F301" s="27"/>
      <c r="G301" s="27"/>
      <c r="H301" s="27"/>
      <c r="I301" s="27">
        <v>5</v>
      </c>
      <c r="J301" s="27"/>
      <c r="K301" s="36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</row>
    <row r="302" spans="1:24" s="11" customFormat="1" ht="18.75" x14ac:dyDescent="0.3">
      <c r="A302" s="34">
        <f t="shared" si="29"/>
        <v>194</v>
      </c>
      <c r="B302" s="27" t="s">
        <v>167</v>
      </c>
      <c r="C302" s="27"/>
      <c r="D302" s="27"/>
      <c r="E302" s="27"/>
      <c r="F302" s="27"/>
      <c r="G302" s="27"/>
      <c r="H302" s="27"/>
      <c r="I302" s="27">
        <v>7</v>
      </c>
      <c r="J302" s="27"/>
      <c r="K302" s="36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</row>
    <row r="303" spans="1:24" s="11" customFormat="1" ht="18.75" x14ac:dyDescent="0.3">
      <c r="A303" s="34">
        <f t="shared" si="29"/>
        <v>195</v>
      </c>
      <c r="B303" s="27" t="s">
        <v>168</v>
      </c>
      <c r="C303" s="27"/>
      <c r="D303" s="27"/>
      <c r="E303" s="27"/>
      <c r="F303" s="27"/>
      <c r="G303" s="27"/>
      <c r="H303" s="27"/>
      <c r="I303" s="27">
        <v>7</v>
      </c>
      <c r="J303" s="27"/>
      <c r="K303" s="36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</row>
    <row r="304" spans="1:24" s="11" customFormat="1" ht="18.75" x14ac:dyDescent="0.3">
      <c r="A304" s="34">
        <v>196</v>
      </c>
      <c r="B304" s="27" t="s">
        <v>271</v>
      </c>
      <c r="C304" s="27"/>
      <c r="D304" s="27"/>
      <c r="E304" s="27"/>
      <c r="F304" s="27"/>
      <c r="G304" s="27"/>
      <c r="H304" s="27"/>
      <c r="I304" s="27">
        <v>8</v>
      </c>
      <c r="J304" s="27"/>
      <c r="K304" s="36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</row>
    <row r="305" spans="1:24" s="11" customFormat="1" ht="18" customHeight="1" x14ac:dyDescent="0.3">
      <c r="A305" s="34">
        <v>197</v>
      </c>
      <c r="B305" s="27" t="s">
        <v>227</v>
      </c>
      <c r="C305" s="27">
        <v>6</v>
      </c>
      <c r="D305" s="27"/>
      <c r="E305" s="27"/>
      <c r="F305" s="27"/>
      <c r="G305" s="27"/>
      <c r="H305" s="27"/>
      <c r="I305" s="27">
        <v>41</v>
      </c>
      <c r="J305" s="27"/>
      <c r="K305" s="36"/>
      <c r="L305" s="27"/>
      <c r="M305" s="27"/>
      <c r="N305" s="27"/>
      <c r="O305" s="27"/>
      <c r="P305" s="27"/>
      <c r="Q305" s="27">
        <v>20</v>
      </c>
      <c r="R305" s="27"/>
      <c r="S305" s="27"/>
      <c r="T305" s="27"/>
      <c r="U305" s="27"/>
      <c r="V305" s="27"/>
      <c r="W305" s="27"/>
      <c r="X305" s="27"/>
    </row>
    <row r="306" spans="1:24" s="11" customFormat="1" ht="18.75" x14ac:dyDescent="0.3">
      <c r="A306" s="34">
        <f t="shared" si="29"/>
        <v>198</v>
      </c>
      <c r="B306" s="27" t="s">
        <v>34</v>
      </c>
      <c r="C306" s="27"/>
      <c r="D306" s="27"/>
      <c r="E306" s="27"/>
      <c r="F306" s="27"/>
      <c r="G306" s="27"/>
      <c r="H306" s="27"/>
      <c r="I306" s="27">
        <v>238</v>
      </c>
      <c r="J306" s="27"/>
      <c r="K306" s="36"/>
      <c r="L306" s="27"/>
      <c r="M306" s="27"/>
      <c r="N306" s="27"/>
      <c r="O306" s="27"/>
      <c r="P306" s="27"/>
      <c r="Q306" s="27">
        <v>3</v>
      </c>
      <c r="R306" s="27"/>
      <c r="S306" s="27"/>
      <c r="T306" s="27"/>
      <c r="U306" s="27">
        <v>4</v>
      </c>
      <c r="V306" s="27"/>
      <c r="W306" s="27"/>
      <c r="X306" s="27"/>
    </row>
    <row r="307" spans="1:24" s="11" customFormat="1" ht="18.75" x14ac:dyDescent="0.3">
      <c r="A307" s="34">
        <f t="shared" si="29"/>
        <v>199</v>
      </c>
      <c r="B307" s="27" t="s">
        <v>228</v>
      </c>
      <c r="C307" s="27"/>
      <c r="D307" s="27"/>
      <c r="E307" s="27"/>
      <c r="F307" s="27"/>
      <c r="G307" s="27"/>
      <c r="H307" s="27"/>
      <c r="I307" s="27">
        <v>4</v>
      </c>
      <c r="J307" s="27"/>
      <c r="K307" s="36"/>
      <c r="L307" s="27"/>
      <c r="M307" s="27"/>
      <c r="N307" s="27"/>
      <c r="O307" s="27"/>
      <c r="P307" s="27"/>
      <c r="Q307" s="27">
        <v>4</v>
      </c>
      <c r="R307" s="27"/>
      <c r="S307" s="27"/>
      <c r="T307" s="27"/>
      <c r="U307" s="27"/>
      <c r="V307" s="27"/>
      <c r="W307" s="27"/>
      <c r="X307" s="27"/>
    </row>
    <row r="308" spans="1:24" s="11" customFormat="1" ht="18.75" x14ac:dyDescent="0.3">
      <c r="A308" s="34">
        <f t="shared" si="29"/>
        <v>200</v>
      </c>
      <c r="B308" s="27" t="s">
        <v>128</v>
      </c>
      <c r="C308" s="27"/>
      <c r="D308" s="27"/>
      <c r="E308" s="27"/>
      <c r="F308" s="27"/>
      <c r="G308" s="27"/>
      <c r="H308" s="27"/>
      <c r="I308" s="27">
        <v>9</v>
      </c>
      <c r="J308" s="27"/>
      <c r="K308" s="36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</row>
    <row r="309" spans="1:24" s="11" customFormat="1" ht="18.75" x14ac:dyDescent="0.3">
      <c r="A309" s="34">
        <f t="shared" si="29"/>
        <v>201</v>
      </c>
      <c r="B309" s="27" t="s">
        <v>229</v>
      </c>
      <c r="C309" s="27"/>
      <c r="D309" s="27"/>
      <c r="E309" s="27"/>
      <c r="F309" s="27"/>
      <c r="G309" s="27"/>
      <c r="H309" s="27"/>
      <c r="I309" s="27">
        <v>7</v>
      </c>
      <c r="J309" s="27"/>
      <c r="K309" s="36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</row>
    <row r="310" spans="1:24" s="33" customFormat="1" ht="37.5" x14ac:dyDescent="0.3">
      <c r="A310" s="44">
        <f t="shared" si="29"/>
        <v>202</v>
      </c>
      <c r="B310" s="40" t="s">
        <v>230</v>
      </c>
      <c r="C310" s="40"/>
      <c r="D310" s="40"/>
      <c r="E310" s="40"/>
      <c r="F310" s="40"/>
      <c r="G310" s="40"/>
      <c r="H310" s="40"/>
      <c r="I310" s="40">
        <v>6</v>
      </c>
      <c r="J310" s="40"/>
      <c r="K310" s="45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</row>
    <row r="311" spans="1:24" s="11" customFormat="1" ht="18.75" x14ac:dyDescent="0.3">
      <c r="A311" s="34">
        <f t="shared" si="29"/>
        <v>203</v>
      </c>
      <c r="B311" s="27" t="s">
        <v>231</v>
      </c>
      <c r="C311" s="27"/>
      <c r="D311" s="27"/>
      <c r="E311" s="27"/>
      <c r="F311" s="27"/>
      <c r="G311" s="27"/>
      <c r="H311" s="27"/>
      <c r="I311" s="27">
        <v>12</v>
      </c>
      <c r="J311" s="27"/>
      <c r="K311" s="36"/>
      <c r="L311" s="27"/>
      <c r="M311" s="27"/>
      <c r="N311" s="27"/>
      <c r="O311" s="27"/>
      <c r="P311" s="27"/>
      <c r="Q311" s="27">
        <v>5</v>
      </c>
      <c r="R311" s="27"/>
      <c r="S311" s="27"/>
      <c r="T311" s="27"/>
      <c r="U311" s="27"/>
      <c r="V311" s="27"/>
      <c r="W311" s="27"/>
      <c r="X311" s="27"/>
    </row>
    <row r="312" spans="1:24" s="11" customFormat="1" ht="18" customHeight="1" x14ac:dyDescent="0.3">
      <c r="A312" s="34">
        <f t="shared" si="29"/>
        <v>204</v>
      </c>
      <c r="B312" s="27" t="s">
        <v>133</v>
      </c>
      <c r="C312" s="27"/>
      <c r="D312" s="27"/>
      <c r="E312" s="27"/>
      <c r="F312" s="27"/>
      <c r="G312" s="27"/>
      <c r="H312" s="27"/>
      <c r="I312" s="27">
        <v>5</v>
      </c>
      <c r="J312" s="27"/>
      <c r="K312" s="36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</row>
    <row r="313" spans="1:24" s="11" customFormat="1" ht="18.75" x14ac:dyDescent="0.3">
      <c r="A313" s="34">
        <f t="shared" si="29"/>
        <v>205</v>
      </c>
      <c r="B313" s="27" t="s">
        <v>134</v>
      </c>
      <c r="C313" s="27"/>
      <c r="D313" s="27"/>
      <c r="E313" s="27"/>
      <c r="F313" s="27"/>
      <c r="G313" s="27"/>
      <c r="H313" s="27"/>
      <c r="I313" s="27">
        <v>30</v>
      </c>
      <c r="J313" s="27"/>
      <c r="K313" s="36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</row>
    <row r="314" spans="1:24" s="11" customFormat="1" ht="18.75" x14ac:dyDescent="0.3">
      <c r="A314" s="34">
        <f t="shared" si="29"/>
        <v>206</v>
      </c>
      <c r="B314" s="27" t="s">
        <v>135</v>
      </c>
      <c r="C314" s="27"/>
      <c r="D314" s="27"/>
      <c r="E314" s="27"/>
      <c r="F314" s="27"/>
      <c r="G314" s="27"/>
      <c r="H314" s="27"/>
      <c r="I314" s="27">
        <v>10</v>
      </c>
      <c r="J314" s="27"/>
      <c r="K314" s="36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</row>
    <row r="315" spans="1:24" s="11" customFormat="1" ht="37.5" x14ac:dyDescent="0.3">
      <c r="A315" s="34">
        <f t="shared" si="29"/>
        <v>207</v>
      </c>
      <c r="B315" s="40" t="s">
        <v>232</v>
      </c>
      <c r="C315" s="27">
        <v>1</v>
      </c>
      <c r="D315" s="27"/>
      <c r="E315" s="27"/>
      <c r="F315" s="27"/>
      <c r="G315" s="27"/>
      <c r="H315" s="27"/>
      <c r="I315" s="27">
        <v>20</v>
      </c>
      <c r="J315" s="27"/>
      <c r="K315" s="36"/>
      <c r="L315" s="27"/>
      <c r="M315" s="27"/>
      <c r="N315" s="27"/>
      <c r="O315" s="27"/>
      <c r="P315" s="27"/>
      <c r="Q315" s="27">
        <v>2</v>
      </c>
      <c r="R315" s="27"/>
      <c r="S315" s="27"/>
      <c r="T315" s="27"/>
      <c r="U315" s="27">
        <v>1</v>
      </c>
      <c r="V315" s="27"/>
      <c r="W315" s="27"/>
      <c r="X315" s="27"/>
    </row>
    <row r="316" spans="1:24" s="11" customFormat="1" ht="18.75" x14ac:dyDescent="0.3">
      <c r="A316" s="34">
        <f t="shared" si="29"/>
        <v>208</v>
      </c>
      <c r="B316" s="27" t="s">
        <v>136</v>
      </c>
      <c r="C316" s="27">
        <v>2</v>
      </c>
      <c r="D316" s="27"/>
      <c r="E316" s="27"/>
      <c r="F316" s="27"/>
      <c r="G316" s="27"/>
      <c r="H316" s="27"/>
      <c r="I316" s="27">
        <v>12</v>
      </c>
      <c r="J316" s="27"/>
      <c r="K316" s="36"/>
      <c r="L316" s="27"/>
      <c r="M316" s="27"/>
      <c r="N316" s="27"/>
      <c r="O316" s="27"/>
      <c r="P316" s="27"/>
      <c r="Q316" s="27">
        <v>4</v>
      </c>
      <c r="R316" s="27"/>
      <c r="S316" s="27"/>
      <c r="T316" s="27"/>
      <c r="U316" s="27"/>
      <c r="V316" s="27"/>
      <c r="W316" s="27"/>
      <c r="X316" s="27"/>
    </row>
    <row r="317" spans="1:24" s="11" customFormat="1" ht="18.75" x14ac:dyDescent="0.3">
      <c r="A317" s="34">
        <f t="shared" si="29"/>
        <v>209</v>
      </c>
      <c r="B317" s="27" t="s">
        <v>181</v>
      </c>
      <c r="C317" s="27">
        <v>1</v>
      </c>
      <c r="D317" s="27"/>
      <c r="E317" s="27"/>
      <c r="F317" s="27"/>
      <c r="G317" s="27"/>
      <c r="H317" s="27"/>
      <c r="I317" s="27">
        <v>10</v>
      </c>
      <c r="J317" s="27"/>
      <c r="K317" s="36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</row>
    <row r="318" spans="1:24" s="11" customFormat="1" ht="18.75" x14ac:dyDescent="0.3">
      <c r="A318" s="34">
        <f t="shared" si="29"/>
        <v>210</v>
      </c>
      <c r="B318" s="27" t="s">
        <v>144</v>
      </c>
      <c r="C318" s="27"/>
      <c r="D318" s="27"/>
      <c r="E318" s="27"/>
      <c r="F318" s="27"/>
      <c r="G318" s="27"/>
      <c r="H318" s="27"/>
      <c r="I318" s="27">
        <v>14</v>
      </c>
      <c r="J318" s="27"/>
      <c r="K318" s="36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</row>
    <row r="319" spans="1:24" s="11" customFormat="1" ht="18" customHeight="1" x14ac:dyDescent="0.3">
      <c r="A319" s="34">
        <f t="shared" si="29"/>
        <v>211</v>
      </c>
      <c r="B319" s="40" t="s">
        <v>289</v>
      </c>
      <c r="C319" s="27">
        <v>3</v>
      </c>
      <c r="D319" s="27"/>
      <c r="E319" s="27"/>
      <c r="F319" s="27"/>
      <c r="G319" s="27"/>
      <c r="H319" s="27"/>
      <c r="I319" s="27">
        <v>17</v>
      </c>
      <c r="J319" s="27"/>
      <c r="K319" s="36"/>
      <c r="L319" s="27"/>
      <c r="M319" s="27"/>
      <c r="N319" s="27"/>
      <c r="O319" s="27"/>
      <c r="P319" s="27"/>
      <c r="Q319" s="27">
        <v>5</v>
      </c>
      <c r="R319" s="27"/>
      <c r="S319" s="27"/>
      <c r="T319" s="27"/>
      <c r="U319" s="27"/>
      <c r="V319" s="27"/>
      <c r="W319" s="27"/>
      <c r="X319" s="27"/>
    </row>
    <row r="320" spans="1:24" s="11" customFormat="1" ht="18.75" x14ac:dyDescent="0.3">
      <c r="A320" s="34">
        <f t="shared" si="29"/>
        <v>212</v>
      </c>
      <c r="B320" s="27" t="s">
        <v>145</v>
      </c>
      <c r="C320" s="27"/>
      <c r="D320" s="27"/>
      <c r="E320" s="27"/>
      <c r="F320" s="27"/>
      <c r="G320" s="27"/>
      <c r="H320" s="27"/>
      <c r="I320" s="27">
        <v>30</v>
      </c>
      <c r="J320" s="27"/>
      <c r="K320" s="36"/>
      <c r="L320" s="27"/>
      <c r="M320" s="27"/>
      <c r="N320" s="27"/>
      <c r="O320" s="27"/>
      <c r="P320" s="27"/>
      <c r="Q320" s="27">
        <v>6</v>
      </c>
      <c r="R320" s="27"/>
      <c r="S320" s="27"/>
      <c r="T320" s="27"/>
      <c r="U320" s="27"/>
      <c r="V320" s="27"/>
      <c r="W320" s="27"/>
      <c r="X320" s="27"/>
    </row>
    <row r="321" spans="1:24" s="11" customFormat="1" ht="18.75" x14ac:dyDescent="0.3">
      <c r="A321" s="34">
        <f t="shared" si="29"/>
        <v>213</v>
      </c>
      <c r="B321" s="27" t="s">
        <v>146</v>
      </c>
      <c r="C321" s="27">
        <v>5</v>
      </c>
      <c r="D321" s="27"/>
      <c r="E321" s="27"/>
      <c r="F321" s="27"/>
      <c r="G321" s="27"/>
      <c r="H321" s="27"/>
      <c r="I321" s="27">
        <v>12</v>
      </c>
      <c r="J321" s="27"/>
      <c r="K321" s="36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</row>
    <row r="322" spans="1:24" s="11" customFormat="1" ht="18.75" x14ac:dyDescent="0.3">
      <c r="A322" s="34">
        <f t="shared" si="29"/>
        <v>214</v>
      </c>
      <c r="B322" s="27" t="s">
        <v>147</v>
      </c>
      <c r="C322" s="27">
        <v>5</v>
      </c>
      <c r="D322" s="27"/>
      <c r="E322" s="27"/>
      <c r="F322" s="27"/>
      <c r="G322" s="27"/>
      <c r="H322" s="27"/>
      <c r="I322" s="27">
        <v>24</v>
      </c>
      <c r="J322" s="27"/>
      <c r="K322" s="36"/>
      <c r="L322" s="27"/>
      <c r="M322" s="27"/>
      <c r="N322" s="27"/>
      <c r="O322" s="27"/>
      <c r="P322" s="27"/>
      <c r="Q322" s="27">
        <v>14</v>
      </c>
      <c r="R322" s="27"/>
      <c r="S322" s="27"/>
      <c r="T322" s="27"/>
      <c r="U322" s="27"/>
      <c r="V322" s="27"/>
      <c r="W322" s="27"/>
      <c r="X322" s="27"/>
    </row>
    <row r="323" spans="1:24" s="11" customFormat="1" ht="37.5" x14ac:dyDescent="0.3">
      <c r="A323" s="34">
        <f t="shared" si="29"/>
        <v>215</v>
      </c>
      <c r="B323" s="40" t="s">
        <v>148</v>
      </c>
      <c r="C323" s="27"/>
      <c r="D323" s="27"/>
      <c r="E323" s="27"/>
      <c r="F323" s="27"/>
      <c r="G323" s="27"/>
      <c r="H323" s="27"/>
      <c r="I323" s="27">
        <v>15</v>
      </c>
      <c r="J323" s="27"/>
      <c r="K323" s="36"/>
      <c r="L323" s="27"/>
      <c r="M323" s="27"/>
      <c r="N323" s="27"/>
      <c r="O323" s="27"/>
      <c r="P323" s="27"/>
      <c r="Q323" s="27">
        <v>4</v>
      </c>
      <c r="R323" s="27"/>
      <c r="S323" s="27"/>
      <c r="T323" s="27"/>
      <c r="U323" s="27"/>
      <c r="V323" s="27"/>
      <c r="W323" s="27"/>
      <c r="X323" s="27"/>
    </row>
    <row r="324" spans="1:24" s="11" customFormat="1" ht="18.75" x14ac:dyDescent="0.3">
      <c r="A324" s="34">
        <f t="shared" si="29"/>
        <v>216</v>
      </c>
      <c r="B324" s="39" t="s">
        <v>272</v>
      </c>
      <c r="C324" s="27"/>
      <c r="D324" s="27"/>
      <c r="E324" s="27"/>
      <c r="F324" s="27"/>
      <c r="G324" s="27"/>
      <c r="H324" s="27"/>
      <c r="I324" s="27">
        <v>14</v>
      </c>
      <c r="J324" s="27"/>
      <c r="K324" s="36"/>
      <c r="L324" s="27"/>
      <c r="M324" s="27"/>
      <c r="N324" s="27"/>
      <c r="O324" s="27"/>
      <c r="P324" s="27"/>
      <c r="Q324" s="27">
        <v>2</v>
      </c>
      <c r="R324" s="27"/>
      <c r="S324" s="27"/>
      <c r="T324" s="27"/>
      <c r="U324" s="27">
        <v>2</v>
      </c>
      <c r="V324" s="27"/>
      <c r="W324" s="27"/>
      <c r="X324" s="27"/>
    </row>
    <row r="325" spans="1:24" s="11" customFormat="1" ht="18.75" x14ac:dyDescent="0.3">
      <c r="A325" s="34">
        <f t="shared" si="29"/>
        <v>217</v>
      </c>
      <c r="B325" s="27" t="s">
        <v>137</v>
      </c>
      <c r="C325" s="27"/>
      <c r="D325" s="27"/>
      <c r="E325" s="27"/>
      <c r="F325" s="27"/>
      <c r="G325" s="27"/>
      <c r="H325" s="27"/>
      <c r="I325" s="27">
        <v>21</v>
      </c>
      <c r="J325" s="27"/>
      <c r="K325" s="36"/>
      <c r="L325" s="27"/>
      <c r="M325" s="27"/>
      <c r="N325" s="27"/>
      <c r="O325" s="27"/>
      <c r="P325" s="27"/>
      <c r="Q325" s="27">
        <v>3</v>
      </c>
      <c r="R325" s="27"/>
      <c r="S325" s="27"/>
      <c r="T325" s="27"/>
      <c r="U325" s="27"/>
      <c r="V325" s="27"/>
      <c r="W325" s="27"/>
      <c r="X325" s="27"/>
    </row>
    <row r="326" spans="1:24" s="11" customFormat="1" ht="18.75" x14ac:dyDescent="0.3">
      <c r="A326" s="34">
        <f t="shared" si="29"/>
        <v>218</v>
      </c>
      <c r="B326" s="27" t="s">
        <v>138</v>
      </c>
      <c r="C326" s="27">
        <v>5</v>
      </c>
      <c r="D326" s="27"/>
      <c r="E326" s="27"/>
      <c r="F326" s="27"/>
      <c r="G326" s="27"/>
      <c r="H326" s="27"/>
      <c r="I326" s="27">
        <v>30</v>
      </c>
      <c r="J326" s="27"/>
      <c r="K326" s="36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</row>
    <row r="327" spans="1:24" s="11" customFormat="1" ht="18.75" x14ac:dyDescent="0.3">
      <c r="A327" s="34">
        <f t="shared" si="29"/>
        <v>219</v>
      </c>
      <c r="B327" s="27" t="s">
        <v>139</v>
      </c>
      <c r="C327" s="27">
        <v>37</v>
      </c>
      <c r="D327" s="27"/>
      <c r="E327" s="27"/>
      <c r="F327" s="27"/>
      <c r="G327" s="27"/>
      <c r="H327" s="27"/>
      <c r="I327" s="27">
        <v>38</v>
      </c>
      <c r="J327" s="27"/>
      <c r="K327" s="36"/>
      <c r="L327" s="27"/>
      <c r="M327" s="27"/>
      <c r="N327" s="27"/>
      <c r="O327" s="27"/>
      <c r="P327" s="27"/>
      <c r="Q327" s="27">
        <v>12</v>
      </c>
      <c r="R327" s="27"/>
      <c r="S327" s="27"/>
      <c r="T327" s="27"/>
      <c r="U327" s="27"/>
      <c r="V327" s="27"/>
      <c r="W327" s="27"/>
      <c r="X327" s="27"/>
    </row>
    <row r="328" spans="1:24" s="11" customFormat="1" ht="18.75" x14ac:dyDescent="0.3">
      <c r="A328" s="34">
        <f t="shared" si="29"/>
        <v>220</v>
      </c>
      <c r="B328" s="27" t="s">
        <v>290</v>
      </c>
      <c r="C328" s="27">
        <v>3</v>
      </c>
      <c r="D328" s="27"/>
      <c r="E328" s="27"/>
      <c r="F328" s="27"/>
      <c r="G328" s="27"/>
      <c r="H328" s="27"/>
      <c r="I328" s="27">
        <v>19</v>
      </c>
      <c r="J328" s="27"/>
      <c r="K328" s="36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</row>
    <row r="329" spans="1:24" s="11" customFormat="1" ht="18.75" x14ac:dyDescent="0.3">
      <c r="A329" s="34">
        <f t="shared" si="29"/>
        <v>221</v>
      </c>
      <c r="B329" s="27" t="s">
        <v>273</v>
      </c>
      <c r="C329" s="27">
        <v>15</v>
      </c>
      <c r="D329" s="27"/>
      <c r="E329" s="27"/>
      <c r="F329" s="27"/>
      <c r="G329" s="27">
        <v>8</v>
      </c>
      <c r="H329" s="27"/>
      <c r="I329" s="27">
        <v>60</v>
      </c>
      <c r="J329" s="27"/>
      <c r="K329" s="36"/>
      <c r="L329" s="27"/>
      <c r="M329" s="27">
        <v>9</v>
      </c>
      <c r="N329" s="27"/>
      <c r="O329" s="27">
        <v>10</v>
      </c>
      <c r="P329" s="27"/>
      <c r="Q329" s="27">
        <v>8</v>
      </c>
      <c r="R329" s="27"/>
      <c r="S329" s="27">
        <v>6</v>
      </c>
      <c r="T329" s="27"/>
      <c r="U329" s="27">
        <v>8</v>
      </c>
      <c r="V329" s="27"/>
      <c r="W329" s="27">
        <v>10</v>
      </c>
      <c r="X329" s="27"/>
    </row>
    <row r="330" spans="1:24" s="11" customFormat="1" ht="18.75" x14ac:dyDescent="0.3">
      <c r="A330" s="34">
        <f t="shared" si="29"/>
        <v>222</v>
      </c>
      <c r="B330" s="27" t="s">
        <v>291</v>
      </c>
      <c r="C330" s="27"/>
      <c r="D330" s="27"/>
      <c r="E330" s="27"/>
      <c r="F330" s="27"/>
      <c r="G330" s="27"/>
      <c r="H330" s="27"/>
      <c r="I330" s="27">
        <v>9</v>
      </c>
      <c r="J330" s="27"/>
      <c r="K330" s="36"/>
      <c r="L330" s="27"/>
      <c r="M330" s="27"/>
      <c r="N330" s="27"/>
      <c r="O330" s="27"/>
      <c r="P330" s="27"/>
      <c r="Q330" s="27">
        <v>4</v>
      </c>
      <c r="R330" s="27"/>
      <c r="S330" s="27"/>
      <c r="T330" s="27"/>
      <c r="U330" s="27"/>
      <c r="V330" s="27"/>
      <c r="W330" s="27"/>
      <c r="X330" s="27"/>
    </row>
    <row r="331" spans="1:24" s="11" customFormat="1" ht="18.75" x14ac:dyDescent="0.3">
      <c r="A331" s="34">
        <f t="shared" si="29"/>
        <v>223</v>
      </c>
      <c r="B331" s="27" t="s">
        <v>292</v>
      </c>
      <c r="C331" s="27">
        <v>1</v>
      </c>
      <c r="D331" s="27"/>
      <c r="E331" s="27"/>
      <c r="F331" s="27"/>
      <c r="G331" s="27"/>
      <c r="H331" s="27"/>
      <c r="I331" s="27">
        <v>7</v>
      </c>
      <c r="J331" s="27"/>
      <c r="K331" s="36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</row>
    <row r="332" spans="1:24" s="11" customFormat="1" ht="18.75" x14ac:dyDescent="0.3">
      <c r="A332" s="34">
        <f t="shared" si="29"/>
        <v>224</v>
      </c>
      <c r="B332" s="27" t="s">
        <v>140</v>
      </c>
      <c r="C332" s="27">
        <v>2</v>
      </c>
      <c r="D332" s="27"/>
      <c r="E332" s="27"/>
      <c r="F332" s="27"/>
      <c r="G332" s="27"/>
      <c r="H332" s="27"/>
      <c r="I332" s="27">
        <v>12</v>
      </c>
      <c r="J332" s="27"/>
      <c r="K332" s="36"/>
      <c r="L332" s="27"/>
      <c r="M332" s="27"/>
      <c r="N332" s="27"/>
      <c r="O332" s="27"/>
      <c r="P332" s="27"/>
      <c r="Q332" s="27">
        <v>2</v>
      </c>
      <c r="R332" s="27"/>
      <c r="S332" s="27"/>
      <c r="T332" s="27"/>
      <c r="U332" s="27">
        <v>1</v>
      </c>
      <c r="V332" s="27"/>
      <c r="W332" s="27"/>
      <c r="X332" s="27"/>
    </row>
    <row r="333" spans="1:24" s="11" customFormat="1" ht="18.75" x14ac:dyDescent="0.3">
      <c r="A333" s="34">
        <f t="shared" si="29"/>
        <v>225</v>
      </c>
      <c r="B333" s="27" t="s">
        <v>293</v>
      </c>
      <c r="C333" s="27">
        <v>7</v>
      </c>
      <c r="D333" s="27"/>
      <c r="E333" s="27"/>
      <c r="F333" s="27"/>
      <c r="G333" s="27"/>
      <c r="H333" s="27"/>
      <c r="I333" s="27">
        <v>20</v>
      </c>
      <c r="J333" s="27"/>
      <c r="K333" s="36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</row>
    <row r="334" spans="1:24" s="11" customFormat="1" ht="18.75" x14ac:dyDescent="0.3">
      <c r="A334" s="34">
        <f t="shared" si="29"/>
        <v>226</v>
      </c>
      <c r="B334" s="27" t="s">
        <v>294</v>
      </c>
      <c r="C334" s="27">
        <v>3</v>
      </c>
      <c r="D334" s="27"/>
      <c r="E334" s="27"/>
      <c r="F334" s="27"/>
      <c r="G334" s="27"/>
      <c r="H334" s="27"/>
      <c r="I334" s="27">
        <v>50</v>
      </c>
      <c r="J334" s="27"/>
      <c r="K334" s="36"/>
      <c r="L334" s="27"/>
      <c r="M334" s="27"/>
      <c r="N334" s="27"/>
      <c r="O334" s="27"/>
      <c r="P334" s="27"/>
      <c r="Q334" s="27">
        <v>3</v>
      </c>
      <c r="R334" s="27"/>
      <c r="S334" s="27"/>
      <c r="T334" s="27"/>
      <c r="U334" s="27"/>
      <c r="V334" s="27"/>
      <c r="W334" s="27"/>
      <c r="X334" s="27"/>
    </row>
    <row r="335" spans="1:24" s="11" customFormat="1" ht="18" customHeight="1" x14ac:dyDescent="0.3">
      <c r="A335" s="34">
        <f t="shared" si="29"/>
        <v>227</v>
      </c>
      <c r="B335" s="27" t="s">
        <v>274</v>
      </c>
      <c r="C335" s="27">
        <v>2</v>
      </c>
      <c r="D335" s="27"/>
      <c r="E335" s="27"/>
      <c r="F335" s="27"/>
      <c r="G335" s="27"/>
      <c r="H335" s="27"/>
      <c r="I335" s="27">
        <v>30</v>
      </c>
      <c r="J335" s="27"/>
      <c r="K335" s="36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</row>
    <row r="336" spans="1:24" s="11" customFormat="1" ht="18.75" customHeight="1" x14ac:dyDescent="0.3">
      <c r="A336" s="34">
        <f t="shared" ref="A336:A340" si="30">A335+1</f>
        <v>228</v>
      </c>
      <c r="B336" s="27" t="s">
        <v>141</v>
      </c>
      <c r="C336" s="27"/>
      <c r="D336" s="27"/>
      <c r="E336" s="27"/>
      <c r="F336" s="27"/>
      <c r="G336" s="27"/>
      <c r="H336" s="27"/>
      <c r="I336" s="27">
        <v>10</v>
      </c>
      <c r="J336" s="27"/>
      <c r="K336" s="36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</row>
    <row r="337" spans="1:25" s="11" customFormat="1" ht="18.75" x14ac:dyDescent="0.3">
      <c r="A337" s="34">
        <f t="shared" si="30"/>
        <v>229</v>
      </c>
      <c r="B337" s="27" t="s">
        <v>142</v>
      </c>
      <c r="C337" s="27">
        <v>4</v>
      </c>
      <c r="D337" s="27"/>
      <c r="E337" s="27"/>
      <c r="F337" s="27"/>
      <c r="G337" s="27"/>
      <c r="H337" s="27"/>
      <c r="I337" s="27">
        <v>32</v>
      </c>
      <c r="J337" s="27"/>
      <c r="K337" s="36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</row>
    <row r="338" spans="1:25" s="11" customFormat="1" ht="18.75" x14ac:dyDescent="0.3">
      <c r="A338" s="34">
        <f t="shared" si="30"/>
        <v>230</v>
      </c>
      <c r="B338" s="27" t="s">
        <v>33</v>
      </c>
      <c r="C338" s="27"/>
      <c r="D338" s="27"/>
      <c r="E338" s="27"/>
      <c r="F338" s="27"/>
      <c r="G338" s="27"/>
      <c r="H338" s="27"/>
      <c r="I338" s="27">
        <v>10</v>
      </c>
      <c r="J338" s="27"/>
      <c r="K338" s="36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</row>
    <row r="339" spans="1:25" s="11" customFormat="1" ht="16.5" customHeight="1" x14ac:dyDescent="0.3">
      <c r="A339" s="34">
        <f t="shared" si="30"/>
        <v>231</v>
      </c>
      <c r="B339" s="27" t="s">
        <v>32</v>
      </c>
      <c r="C339" s="27"/>
      <c r="D339" s="27"/>
      <c r="E339" s="27"/>
      <c r="F339" s="27"/>
      <c r="G339" s="27"/>
      <c r="H339" s="27"/>
      <c r="I339" s="27">
        <v>8</v>
      </c>
      <c r="J339" s="27"/>
      <c r="K339" s="36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</row>
    <row r="340" spans="1:25" s="11" customFormat="1" ht="18.75" customHeight="1" x14ac:dyDescent="0.3">
      <c r="A340" s="34">
        <f t="shared" si="30"/>
        <v>232</v>
      </c>
      <c r="B340" s="27" t="s">
        <v>38</v>
      </c>
      <c r="C340" s="27">
        <v>4</v>
      </c>
      <c r="D340" s="27"/>
      <c r="E340" s="27"/>
      <c r="F340" s="27"/>
      <c r="G340" s="27"/>
      <c r="H340" s="27"/>
      <c r="I340" s="27">
        <v>7</v>
      </c>
      <c r="J340" s="27"/>
      <c r="K340" s="36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</row>
    <row r="341" spans="1:25" s="11" customFormat="1" ht="18.75" x14ac:dyDescent="0.3">
      <c r="A341" s="34"/>
      <c r="B341" s="27" t="s">
        <v>40</v>
      </c>
      <c r="C341" s="27">
        <f>SUM(C270:C340)</f>
        <v>121</v>
      </c>
      <c r="D341" s="36" t="s">
        <v>91</v>
      </c>
      <c r="E341" s="36" t="s">
        <v>91</v>
      </c>
      <c r="F341" s="36" t="s">
        <v>91</v>
      </c>
      <c r="G341" s="27">
        <f>SUM(G270:G340)</f>
        <v>8</v>
      </c>
      <c r="H341" s="36" t="s">
        <v>91</v>
      </c>
      <c r="I341" s="27">
        <f>SUM(I270:I340)</f>
        <v>1438</v>
      </c>
      <c r="J341" s="36" t="s">
        <v>91</v>
      </c>
      <c r="K341" s="36" t="s">
        <v>91</v>
      </c>
      <c r="L341" s="36" t="s">
        <v>91</v>
      </c>
      <c r="M341" s="27">
        <f>SUM(M270:M340)</f>
        <v>9</v>
      </c>
      <c r="N341" s="36" t="s">
        <v>91</v>
      </c>
      <c r="O341" s="27">
        <f>SUM(O270:O340)</f>
        <v>10</v>
      </c>
      <c r="P341" s="36" t="s">
        <v>91</v>
      </c>
      <c r="Q341" s="27">
        <f>SUM(Q270:Q340)</f>
        <v>142</v>
      </c>
      <c r="R341" s="36" t="s">
        <v>91</v>
      </c>
      <c r="S341" s="27">
        <f>SUM(S270:S340)</f>
        <v>18</v>
      </c>
      <c r="T341" s="36" t="s">
        <v>91</v>
      </c>
      <c r="U341" s="27">
        <f>SUM(U270:U340)</f>
        <v>29</v>
      </c>
      <c r="V341" s="36" t="s">
        <v>91</v>
      </c>
      <c r="W341" s="27">
        <f>SUM(W270:W340)</f>
        <v>10</v>
      </c>
      <c r="X341" s="36" t="s">
        <v>91</v>
      </c>
      <c r="Y341" s="23"/>
    </row>
    <row r="342" spans="1:25" s="23" customFormat="1" ht="18.75" hidden="1" x14ac:dyDescent="0.3">
      <c r="A342" s="34"/>
      <c r="B342" s="27" t="s">
        <v>41</v>
      </c>
      <c r="C342" s="27">
        <f>C341+C268+C267</f>
        <v>123</v>
      </c>
      <c r="D342" s="36" t="s">
        <v>91</v>
      </c>
      <c r="E342" s="36" t="s">
        <v>91</v>
      </c>
      <c r="F342" s="36" t="s">
        <v>91</v>
      </c>
      <c r="G342" s="27">
        <f>G341+G268+G267</f>
        <v>8</v>
      </c>
      <c r="H342" s="36" t="s">
        <v>91</v>
      </c>
      <c r="I342" s="27">
        <f>I341+I268+I267</f>
        <v>1706</v>
      </c>
      <c r="J342" s="36" t="s">
        <v>91</v>
      </c>
      <c r="K342" s="36" t="s">
        <v>91</v>
      </c>
      <c r="L342" s="36" t="s">
        <v>91</v>
      </c>
      <c r="M342" s="27">
        <f>M341+M268+M267</f>
        <v>9</v>
      </c>
      <c r="N342" s="36" t="s">
        <v>91</v>
      </c>
      <c r="O342" s="27">
        <f>O341+O268+O267</f>
        <v>10</v>
      </c>
      <c r="P342" s="36" t="s">
        <v>91</v>
      </c>
      <c r="Q342" s="27">
        <f>Q341+Q268+Q267</f>
        <v>144</v>
      </c>
      <c r="R342" s="36" t="s">
        <v>91</v>
      </c>
      <c r="S342" s="27">
        <f>S341+S268+S267</f>
        <v>18</v>
      </c>
      <c r="T342" s="36" t="s">
        <v>91</v>
      </c>
      <c r="U342" s="27">
        <f>U341+U268+U267</f>
        <v>31</v>
      </c>
      <c r="V342" s="36" t="s">
        <v>91</v>
      </c>
      <c r="W342" s="27">
        <f>W341+W268+W267</f>
        <v>10</v>
      </c>
      <c r="X342" s="36" t="s">
        <v>91</v>
      </c>
    </row>
    <row r="343" spans="1:25" s="23" customFormat="1" ht="18.75" hidden="1" x14ac:dyDescent="0.25">
      <c r="A343" s="96" t="s">
        <v>12</v>
      </c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38"/>
    </row>
    <row r="344" spans="1:25" s="23" customFormat="1" ht="18.75" hidden="1" x14ac:dyDescent="0.3">
      <c r="A344" s="70"/>
      <c r="B344" s="27" t="s">
        <v>13</v>
      </c>
      <c r="C344" s="27"/>
      <c r="D344" s="27"/>
      <c r="E344" s="27"/>
      <c r="F344" s="27"/>
      <c r="G344" s="27"/>
      <c r="H344" s="27"/>
      <c r="I344" s="27"/>
      <c r="J344" s="27"/>
      <c r="K344" s="36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</row>
    <row r="345" spans="1:25" s="23" customFormat="1" ht="18.75" hidden="1" x14ac:dyDescent="0.3">
      <c r="A345" s="70"/>
      <c r="B345" s="27" t="s">
        <v>14</v>
      </c>
      <c r="C345" s="27"/>
      <c r="D345" s="27"/>
      <c r="E345" s="27"/>
      <c r="F345" s="27"/>
      <c r="G345" s="27"/>
      <c r="H345" s="27"/>
      <c r="I345" s="27"/>
      <c r="J345" s="27"/>
      <c r="K345" s="36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</row>
    <row r="346" spans="1:25" s="23" customFormat="1" ht="18.75" hidden="1" x14ac:dyDescent="0.3">
      <c r="A346" s="70"/>
      <c r="B346" s="27" t="s">
        <v>30</v>
      </c>
      <c r="C346" s="27"/>
      <c r="D346" s="27"/>
      <c r="E346" s="27"/>
      <c r="F346" s="27"/>
      <c r="G346" s="27"/>
      <c r="H346" s="27"/>
      <c r="I346" s="27"/>
      <c r="J346" s="27"/>
      <c r="K346" s="36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</row>
    <row r="347" spans="1:25" s="23" customFormat="1" ht="18.75" hidden="1" x14ac:dyDescent="0.3">
      <c r="A347" s="70"/>
      <c r="B347" s="27" t="s">
        <v>15</v>
      </c>
      <c r="C347" s="27"/>
      <c r="D347" s="27"/>
      <c r="E347" s="27"/>
      <c r="F347" s="27"/>
      <c r="G347" s="27"/>
      <c r="H347" s="27"/>
      <c r="I347" s="27"/>
      <c r="J347" s="27"/>
      <c r="K347" s="36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</row>
    <row r="348" spans="1:25" s="23" customFormat="1" ht="18.75" hidden="1" x14ac:dyDescent="0.3">
      <c r="A348" s="70"/>
      <c r="B348" s="27" t="s">
        <v>31</v>
      </c>
      <c r="C348" s="27"/>
      <c r="D348" s="27"/>
      <c r="E348" s="27"/>
      <c r="F348" s="27"/>
      <c r="G348" s="27"/>
      <c r="H348" s="27"/>
      <c r="I348" s="27"/>
      <c r="J348" s="27"/>
      <c r="K348" s="36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</row>
    <row r="349" spans="1:25" s="23" customFormat="1" ht="18.75" hidden="1" x14ac:dyDescent="0.3">
      <c r="A349" s="70"/>
      <c r="B349" s="27" t="s">
        <v>39</v>
      </c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>
        <f t="shared" ref="Q349:U349" si="31">Q348+Q347+Q346+Q345+Q344</f>
        <v>0</v>
      </c>
      <c r="R349" s="27"/>
      <c r="S349" s="27"/>
      <c r="T349" s="27"/>
      <c r="U349" s="27">
        <f t="shared" si="31"/>
        <v>0</v>
      </c>
      <c r="V349" s="27"/>
      <c r="W349" s="27"/>
      <c r="X349" s="27"/>
    </row>
    <row r="350" spans="1:25" s="23" customFormat="1" ht="18.75" hidden="1" x14ac:dyDescent="0.3">
      <c r="A350" s="70"/>
      <c r="B350" s="27" t="s">
        <v>20</v>
      </c>
      <c r="C350" s="27"/>
      <c r="D350" s="27"/>
      <c r="E350" s="27"/>
      <c r="F350" s="27"/>
      <c r="G350" s="27"/>
      <c r="H350" s="27"/>
      <c r="I350" s="27"/>
      <c r="J350" s="27"/>
      <c r="K350" s="36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</row>
    <row r="351" spans="1:25" s="23" customFormat="1" ht="18.75" hidden="1" x14ac:dyDescent="0.3">
      <c r="A351" s="70"/>
      <c r="B351" s="27" t="s">
        <v>21</v>
      </c>
      <c r="C351" s="27"/>
      <c r="D351" s="27"/>
      <c r="E351" s="27"/>
      <c r="F351" s="27"/>
      <c r="G351" s="27"/>
      <c r="H351" s="27"/>
      <c r="I351" s="27"/>
      <c r="J351" s="27"/>
      <c r="K351" s="36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</row>
    <row r="352" spans="1:25" s="23" customFormat="1" ht="18.75" hidden="1" x14ac:dyDescent="0.3">
      <c r="A352" s="70"/>
      <c r="B352" s="27" t="s">
        <v>22</v>
      </c>
      <c r="C352" s="27"/>
      <c r="D352" s="27"/>
      <c r="E352" s="27"/>
      <c r="F352" s="27"/>
      <c r="G352" s="27"/>
      <c r="H352" s="27"/>
      <c r="I352" s="27"/>
      <c r="J352" s="27"/>
      <c r="K352" s="36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</row>
    <row r="353" spans="1:24" s="23" customFormat="1" ht="18.75" hidden="1" x14ac:dyDescent="0.3">
      <c r="A353" s="70"/>
      <c r="B353" s="27" t="s">
        <v>23</v>
      </c>
      <c r="C353" s="27"/>
      <c r="D353" s="27"/>
      <c r="E353" s="27"/>
      <c r="F353" s="27"/>
      <c r="G353" s="27"/>
      <c r="H353" s="27"/>
      <c r="I353" s="27"/>
      <c r="J353" s="27"/>
      <c r="K353" s="36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</row>
    <row r="354" spans="1:24" s="23" customFormat="1" ht="18.75" hidden="1" x14ac:dyDescent="0.3">
      <c r="A354" s="70"/>
      <c r="B354" s="27" t="s">
        <v>24</v>
      </c>
      <c r="C354" s="27"/>
      <c r="D354" s="27"/>
      <c r="E354" s="27"/>
      <c r="F354" s="27"/>
      <c r="G354" s="27"/>
      <c r="H354" s="27"/>
      <c r="I354" s="27"/>
      <c r="J354" s="27"/>
      <c r="K354" s="36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</row>
    <row r="355" spans="1:24" s="23" customFormat="1" ht="18.75" hidden="1" x14ac:dyDescent="0.3">
      <c r="A355" s="70"/>
      <c r="B355" s="27" t="s">
        <v>25</v>
      </c>
      <c r="C355" s="27"/>
      <c r="D355" s="27"/>
      <c r="E355" s="27"/>
      <c r="F355" s="27"/>
      <c r="G355" s="27"/>
      <c r="H355" s="27"/>
      <c r="I355" s="27"/>
      <c r="J355" s="27"/>
      <c r="K355" s="36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</row>
    <row r="356" spans="1:24" s="23" customFormat="1" ht="18.75" hidden="1" x14ac:dyDescent="0.3">
      <c r="A356" s="70"/>
      <c r="B356" s="27" t="s">
        <v>26</v>
      </c>
      <c r="C356" s="27"/>
      <c r="D356" s="27"/>
      <c r="E356" s="27"/>
      <c r="F356" s="27"/>
      <c r="G356" s="27"/>
      <c r="H356" s="27"/>
      <c r="I356" s="27"/>
      <c r="J356" s="27"/>
      <c r="K356" s="36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</row>
    <row r="357" spans="1:24" s="23" customFormat="1" ht="18.75" hidden="1" x14ac:dyDescent="0.3">
      <c r="A357" s="70"/>
      <c r="B357" s="27" t="s">
        <v>27</v>
      </c>
      <c r="C357" s="27"/>
      <c r="D357" s="27"/>
      <c r="E357" s="27"/>
      <c r="F357" s="27"/>
      <c r="G357" s="27"/>
      <c r="H357" s="27"/>
      <c r="I357" s="27"/>
      <c r="J357" s="27"/>
      <c r="K357" s="36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</row>
    <row r="358" spans="1:24" s="23" customFormat="1" ht="18.75" hidden="1" x14ac:dyDescent="0.3">
      <c r="A358" s="70"/>
      <c r="B358" s="27" t="s">
        <v>28</v>
      </c>
      <c r="C358" s="27"/>
      <c r="D358" s="27"/>
      <c r="E358" s="27"/>
      <c r="F358" s="27"/>
      <c r="G358" s="27"/>
      <c r="H358" s="27"/>
      <c r="I358" s="27"/>
      <c r="J358" s="27"/>
      <c r="K358" s="36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</row>
    <row r="359" spans="1:24" s="23" customFormat="1" ht="18.75" hidden="1" x14ac:dyDescent="0.3">
      <c r="A359" s="70"/>
      <c r="B359" s="27" t="s">
        <v>45</v>
      </c>
      <c r="C359" s="27"/>
      <c r="D359" s="27"/>
      <c r="E359" s="27"/>
      <c r="F359" s="27"/>
      <c r="G359" s="27"/>
      <c r="H359" s="27"/>
      <c r="I359" s="27"/>
      <c r="J359" s="27"/>
      <c r="K359" s="36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</row>
    <row r="360" spans="1:24" s="23" customFormat="1" ht="18.75" hidden="1" x14ac:dyDescent="0.3">
      <c r="A360" s="70"/>
      <c r="B360" s="27" t="s">
        <v>29</v>
      </c>
      <c r="C360" s="27"/>
      <c r="D360" s="27"/>
      <c r="E360" s="27"/>
      <c r="F360" s="27"/>
      <c r="G360" s="27"/>
      <c r="H360" s="27"/>
      <c r="I360" s="27"/>
      <c r="J360" s="27"/>
      <c r="K360" s="36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</row>
    <row r="361" spans="1:24" s="23" customFormat="1" ht="18.75" x14ac:dyDescent="0.3">
      <c r="A361" s="70"/>
      <c r="B361" s="27" t="s">
        <v>41</v>
      </c>
      <c r="C361" s="27">
        <f t="shared" ref="C361:X361" si="32">C341+C269+C267</f>
        <v>123</v>
      </c>
      <c r="D361" s="27">
        <f t="shared" si="32"/>
        <v>0</v>
      </c>
      <c r="E361" s="27">
        <f t="shared" si="32"/>
        <v>0</v>
      </c>
      <c r="F361" s="27">
        <f t="shared" si="32"/>
        <v>0</v>
      </c>
      <c r="G361" s="27">
        <f t="shared" si="32"/>
        <v>8</v>
      </c>
      <c r="H361" s="27">
        <f t="shared" si="32"/>
        <v>0</v>
      </c>
      <c r="I361" s="27">
        <f t="shared" si="32"/>
        <v>1706</v>
      </c>
      <c r="J361" s="27">
        <f t="shared" si="32"/>
        <v>0</v>
      </c>
      <c r="K361" s="27">
        <f t="shared" si="32"/>
        <v>0</v>
      </c>
      <c r="L361" s="27">
        <f t="shared" si="32"/>
        <v>0</v>
      </c>
      <c r="M361" s="27">
        <f t="shared" si="32"/>
        <v>9</v>
      </c>
      <c r="N361" s="27">
        <f t="shared" si="32"/>
        <v>0</v>
      </c>
      <c r="O361" s="27">
        <f t="shared" si="32"/>
        <v>10</v>
      </c>
      <c r="P361" s="27">
        <f t="shared" si="32"/>
        <v>0</v>
      </c>
      <c r="Q361" s="27">
        <f t="shared" si="32"/>
        <v>144</v>
      </c>
      <c r="R361" s="27">
        <f t="shared" si="32"/>
        <v>0</v>
      </c>
      <c r="S361" s="27">
        <f t="shared" si="32"/>
        <v>18</v>
      </c>
      <c r="T361" s="27">
        <f t="shared" si="32"/>
        <v>0</v>
      </c>
      <c r="U361" s="27">
        <f t="shared" si="32"/>
        <v>31</v>
      </c>
      <c r="V361" s="27">
        <f t="shared" si="32"/>
        <v>0</v>
      </c>
      <c r="W361" s="27">
        <f t="shared" si="32"/>
        <v>10</v>
      </c>
      <c r="X361" s="27">
        <f t="shared" si="32"/>
        <v>0</v>
      </c>
    </row>
    <row r="362" spans="1:24" s="23" customFormat="1" ht="18.75" x14ac:dyDescent="0.3">
      <c r="A362" s="91" t="s">
        <v>300</v>
      </c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48"/>
    </row>
    <row r="363" spans="1:24" s="23" customFormat="1" ht="18.75" x14ac:dyDescent="0.3">
      <c r="A363" s="34">
        <f>A340+1</f>
        <v>233</v>
      </c>
      <c r="B363" s="50" t="s">
        <v>301</v>
      </c>
      <c r="C363" s="51"/>
      <c r="D363" s="51"/>
      <c r="E363" s="51"/>
      <c r="F363" s="51"/>
      <c r="G363" s="51"/>
      <c r="H363" s="51"/>
      <c r="I363" s="51">
        <v>10</v>
      </c>
      <c r="J363" s="51"/>
      <c r="K363" s="51">
        <v>8</v>
      </c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48"/>
    </row>
    <row r="364" spans="1:24" s="23" customFormat="1" ht="18.75" x14ac:dyDescent="0.3">
      <c r="A364" s="49">
        <f t="shared" ref="A364:A366" si="33">A363+1</f>
        <v>234</v>
      </c>
      <c r="B364" s="51" t="s">
        <v>302</v>
      </c>
      <c r="C364" s="51"/>
      <c r="D364" s="51"/>
      <c r="E364" s="51"/>
      <c r="F364" s="51"/>
      <c r="G364" s="51"/>
      <c r="H364" s="51"/>
      <c r="I364" s="51">
        <v>90</v>
      </c>
      <c r="J364" s="51"/>
      <c r="K364" s="52">
        <v>20</v>
      </c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48"/>
    </row>
    <row r="365" spans="1:24" s="23" customFormat="1" ht="18.75" x14ac:dyDescent="0.3">
      <c r="A365" s="49">
        <f t="shared" si="33"/>
        <v>235</v>
      </c>
      <c r="B365" s="51" t="s">
        <v>303</v>
      </c>
      <c r="C365" s="51"/>
      <c r="D365" s="51"/>
      <c r="E365" s="51"/>
      <c r="F365" s="51"/>
      <c r="G365" s="51"/>
      <c r="H365" s="51"/>
      <c r="I365" s="51">
        <v>65</v>
      </c>
      <c r="J365" s="51"/>
      <c r="K365" s="52">
        <v>12</v>
      </c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48"/>
    </row>
    <row r="366" spans="1:24" s="23" customFormat="1" ht="18.75" x14ac:dyDescent="0.3">
      <c r="A366" s="49">
        <f t="shared" si="33"/>
        <v>236</v>
      </c>
      <c r="B366" s="51" t="s">
        <v>304</v>
      </c>
      <c r="C366" s="51"/>
      <c r="D366" s="51"/>
      <c r="E366" s="51"/>
      <c r="F366" s="51"/>
      <c r="G366" s="51"/>
      <c r="H366" s="51"/>
      <c r="I366" s="51">
        <v>60</v>
      </c>
      <c r="J366" s="51"/>
      <c r="K366" s="52">
        <v>10</v>
      </c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48"/>
    </row>
    <row r="367" spans="1:24" s="23" customFormat="1" ht="18.75" x14ac:dyDescent="0.3">
      <c r="A367" s="49"/>
      <c r="B367" s="51" t="s">
        <v>62</v>
      </c>
      <c r="C367" s="57" t="s">
        <v>91</v>
      </c>
      <c r="D367" s="57" t="s">
        <v>91</v>
      </c>
      <c r="E367" s="57" t="s">
        <v>91</v>
      </c>
      <c r="F367" s="57" t="s">
        <v>91</v>
      </c>
      <c r="G367" s="57" t="s">
        <v>91</v>
      </c>
      <c r="H367" s="57" t="s">
        <v>91</v>
      </c>
      <c r="I367" s="51">
        <f t="shared" ref="I367:K367" si="34">SUM(I363:I366)</f>
        <v>225</v>
      </c>
      <c r="J367" s="57" t="s">
        <v>91</v>
      </c>
      <c r="K367" s="51">
        <f t="shared" si="34"/>
        <v>50</v>
      </c>
      <c r="L367" s="57" t="s">
        <v>91</v>
      </c>
      <c r="M367" s="57" t="s">
        <v>91</v>
      </c>
      <c r="N367" s="57" t="s">
        <v>91</v>
      </c>
      <c r="O367" s="57" t="s">
        <v>91</v>
      </c>
      <c r="P367" s="57" t="s">
        <v>91</v>
      </c>
      <c r="Q367" s="57" t="s">
        <v>91</v>
      </c>
      <c r="R367" s="57" t="s">
        <v>91</v>
      </c>
      <c r="S367" s="57" t="s">
        <v>91</v>
      </c>
      <c r="T367" s="57" t="s">
        <v>91</v>
      </c>
      <c r="U367" s="57" t="s">
        <v>91</v>
      </c>
      <c r="V367" s="57" t="s">
        <v>91</v>
      </c>
      <c r="W367" s="57" t="s">
        <v>91</v>
      </c>
      <c r="X367" s="57" t="s">
        <v>91</v>
      </c>
    </row>
    <row r="368" spans="1:24" s="23" customFormat="1" ht="18.75" x14ac:dyDescent="0.3">
      <c r="A368" s="49">
        <f>A366+1</f>
        <v>237</v>
      </c>
      <c r="B368" s="51" t="s">
        <v>305</v>
      </c>
      <c r="C368" s="51"/>
      <c r="D368" s="51"/>
      <c r="E368" s="51"/>
      <c r="F368" s="51"/>
      <c r="G368" s="51"/>
      <c r="H368" s="51"/>
      <c r="I368" s="51">
        <v>70</v>
      </c>
      <c r="J368" s="51"/>
      <c r="K368" s="52">
        <v>30</v>
      </c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48"/>
    </row>
    <row r="369" spans="1:24" s="23" customFormat="1" ht="18.75" x14ac:dyDescent="0.3">
      <c r="A369" s="49">
        <f>A368+1</f>
        <v>238</v>
      </c>
      <c r="B369" s="51" t="s">
        <v>306</v>
      </c>
      <c r="C369" s="51"/>
      <c r="D369" s="51"/>
      <c r="E369" s="51"/>
      <c r="F369" s="51"/>
      <c r="G369" s="51"/>
      <c r="H369" s="51"/>
      <c r="I369" s="51">
        <v>20</v>
      </c>
      <c r="J369" s="51"/>
      <c r="K369" s="52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48"/>
    </row>
    <row r="370" spans="1:24" s="23" customFormat="1" ht="18.75" x14ac:dyDescent="0.3">
      <c r="A370" s="49">
        <f t="shared" ref="A370:A377" si="35">A369+1</f>
        <v>239</v>
      </c>
      <c r="B370" s="51" t="s">
        <v>307</v>
      </c>
      <c r="C370" s="51"/>
      <c r="D370" s="51"/>
      <c r="E370" s="51"/>
      <c r="F370" s="51"/>
      <c r="G370" s="51"/>
      <c r="H370" s="51"/>
      <c r="I370" s="51">
        <v>25</v>
      </c>
      <c r="J370" s="51"/>
      <c r="K370" s="52">
        <v>4</v>
      </c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48"/>
    </row>
    <row r="371" spans="1:24" s="23" customFormat="1" ht="18.75" x14ac:dyDescent="0.3">
      <c r="A371" s="49">
        <f t="shared" si="35"/>
        <v>240</v>
      </c>
      <c r="B371" s="51" t="s">
        <v>308</v>
      </c>
      <c r="C371" s="51"/>
      <c r="D371" s="51"/>
      <c r="E371" s="51"/>
      <c r="F371" s="51"/>
      <c r="G371" s="51"/>
      <c r="H371" s="51"/>
      <c r="I371" s="51">
        <v>25</v>
      </c>
      <c r="J371" s="51"/>
      <c r="K371" s="52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48"/>
    </row>
    <row r="372" spans="1:24" s="23" customFormat="1" ht="18.75" x14ac:dyDescent="0.3">
      <c r="A372" s="49">
        <f t="shared" si="35"/>
        <v>241</v>
      </c>
      <c r="B372" s="51" t="s">
        <v>309</v>
      </c>
      <c r="C372" s="51"/>
      <c r="D372" s="51"/>
      <c r="E372" s="51"/>
      <c r="F372" s="51"/>
      <c r="G372" s="51"/>
      <c r="H372" s="51"/>
      <c r="I372" s="51">
        <v>5</v>
      </c>
      <c r="J372" s="51"/>
      <c r="K372" s="52">
        <v>1</v>
      </c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48"/>
    </row>
    <row r="373" spans="1:24" s="23" customFormat="1" ht="18.75" x14ac:dyDescent="0.3">
      <c r="A373" s="49">
        <f t="shared" si="35"/>
        <v>242</v>
      </c>
      <c r="B373" s="51" t="s">
        <v>310</v>
      </c>
      <c r="C373" s="51"/>
      <c r="D373" s="51"/>
      <c r="E373" s="51"/>
      <c r="F373" s="51"/>
      <c r="G373" s="51"/>
      <c r="H373" s="51"/>
      <c r="I373" s="51">
        <v>41</v>
      </c>
      <c r="J373" s="51"/>
      <c r="K373" s="52">
        <v>4</v>
      </c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48"/>
    </row>
    <row r="374" spans="1:24" s="23" customFormat="1" ht="18.75" x14ac:dyDescent="0.3">
      <c r="A374" s="49">
        <f t="shared" si="35"/>
        <v>243</v>
      </c>
      <c r="B374" s="51" t="s">
        <v>311</v>
      </c>
      <c r="C374" s="51"/>
      <c r="D374" s="51"/>
      <c r="E374" s="51"/>
      <c r="F374" s="51"/>
      <c r="G374" s="51"/>
      <c r="H374" s="51"/>
      <c r="I374" s="51">
        <v>25</v>
      </c>
      <c r="J374" s="51"/>
      <c r="K374" s="52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48"/>
    </row>
    <row r="375" spans="1:24" s="23" customFormat="1" ht="18.75" x14ac:dyDescent="0.3">
      <c r="A375" s="49">
        <f t="shared" si="35"/>
        <v>244</v>
      </c>
      <c r="B375" s="51" t="s">
        <v>312</v>
      </c>
      <c r="C375" s="51"/>
      <c r="D375" s="51"/>
      <c r="E375" s="51"/>
      <c r="F375" s="51"/>
      <c r="G375" s="51"/>
      <c r="H375" s="51"/>
      <c r="I375" s="51">
        <v>10</v>
      </c>
      <c r="J375" s="51"/>
      <c r="K375" s="52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48"/>
    </row>
    <row r="376" spans="1:24" s="23" customFormat="1" ht="18.75" x14ac:dyDescent="0.3">
      <c r="A376" s="49">
        <f t="shared" si="35"/>
        <v>245</v>
      </c>
      <c r="B376" s="51" t="s">
        <v>313</v>
      </c>
      <c r="C376" s="51"/>
      <c r="D376" s="51"/>
      <c r="E376" s="51"/>
      <c r="F376" s="51"/>
      <c r="G376" s="51"/>
      <c r="H376" s="51"/>
      <c r="I376" s="51">
        <v>15</v>
      </c>
      <c r="J376" s="51"/>
      <c r="K376" s="52">
        <v>7</v>
      </c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48"/>
    </row>
    <row r="377" spans="1:24" s="23" customFormat="1" ht="18.75" x14ac:dyDescent="0.3">
      <c r="A377" s="49">
        <f t="shared" si="35"/>
        <v>246</v>
      </c>
      <c r="B377" s="51" t="s">
        <v>314</v>
      </c>
      <c r="C377" s="51"/>
      <c r="D377" s="51"/>
      <c r="E377" s="51"/>
      <c r="F377" s="51"/>
      <c r="G377" s="51"/>
      <c r="H377" s="51"/>
      <c r="I377" s="51">
        <v>9</v>
      </c>
      <c r="J377" s="51"/>
      <c r="K377" s="52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48"/>
    </row>
    <row r="378" spans="1:24" s="23" customFormat="1" ht="18.75" x14ac:dyDescent="0.3">
      <c r="A378" s="49">
        <v>483</v>
      </c>
      <c r="B378" s="51" t="s">
        <v>315</v>
      </c>
      <c r="C378" s="51"/>
      <c r="D378" s="51"/>
      <c r="E378" s="51"/>
      <c r="F378" s="51"/>
      <c r="G378" s="51"/>
      <c r="H378" s="51"/>
      <c r="I378" s="51">
        <v>50</v>
      </c>
      <c r="J378" s="51"/>
      <c r="K378" s="52">
        <v>16</v>
      </c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48"/>
    </row>
    <row r="379" spans="1:24" s="23" customFormat="1" ht="18.75" x14ac:dyDescent="0.3">
      <c r="A379" s="49"/>
      <c r="B379" s="51" t="s">
        <v>96</v>
      </c>
      <c r="C379" s="57" t="s">
        <v>91</v>
      </c>
      <c r="D379" s="57" t="s">
        <v>91</v>
      </c>
      <c r="E379" s="57" t="s">
        <v>91</v>
      </c>
      <c r="F379" s="57" t="s">
        <v>91</v>
      </c>
      <c r="G379" s="57" t="s">
        <v>91</v>
      </c>
      <c r="H379" s="57" t="s">
        <v>91</v>
      </c>
      <c r="I379" s="51">
        <f>SUM(I368:I378)</f>
        <v>295</v>
      </c>
      <c r="J379" s="57" t="s">
        <v>91</v>
      </c>
      <c r="K379" s="51">
        <f>SUM(K368:K378)</f>
        <v>62</v>
      </c>
      <c r="L379" s="57" t="s">
        <v>91</v>
      </c>
      <c r="M379" s="57" t="s">
        <v>91</v>
      </c>
      <c r="N379" s="57" t="s">
        <v>91</v>
      </c>
      <c r="O379" s="57" t="s">
        <v>91</v>
      </c>
      <c r="P379" s="57" t="s">
        <v>91</v>
      </c>
      <c r="Q379" s="57" t="s">
        <v>91</v>
      </c>
      <c r="R379" s="57" t="s">
        <v>91</v>
      </c>
      <c r="S379" s="57" t="s">
        <v>91</v>
      </c>
      <c r="T379" s="57" t="s">
        <v>91</v>
      </c>
      <c r="U379" s="57" t="s">
        <v>91</v>
      </c>
      <c r="V379" s="57" t="s">
        <v>91</v>
      </c>
      <c r="W379" s="57" t="s">
        <v>91</v>
      </c>
      <c r="X379" s="57" t="s">
        <v>91</v>
      </c>
    </row>
    <row r="380" spans="1:24" s="23" customFormat="1" ht="18.75" x14ac:dyDescent="0.3">
      <c r="A380" s="49">
        <f>A378+1</f>
        <v>484</v>
      </c>
      <c r="B380" s="51" t="s">
        <v>316</v>
      </c>
      <c r="C380" s="51"/>
      <c r="D380" s="51"/>
      <c r="E380" s="51"/>
      <c r="F380" s="51"/>
      <c r="G380" s="51"/>
      <c r="H380" s="51"/>
      <c r="I380" s="51">
        <v>15</v>
      </c>
      <c r="J380" s="51"/>
      <c r="K380" s="51">
        <v>15</v>
      </c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48"/>
    </row>
    <row r="381" spans="1:24" s="23" customFormat="1" ht="18.75" x14ac:dyDescent="0.3">
      <c r="A381" s="49">
        <f>A380+1</f>
        <v>485</v>
      </c>
      <c r="B381" s="51" t="s">
        <v>317</v>
      </c>
      <c r="C381" s="51"/>
      <c r="D381" s="51"/>
      <c r="E381" s="51"/>
      <c r="F381" s="51"/>
      <c r="G381" s="51"/>
      <c r="H381" s="51"/>
      <c r="I381" s="51">
        <v>7</v>
      </c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48"/>
    </row>
    <row r="382" spans="1:24" s="23" customFormat="1" ht="18.75" x14ac:dyDescent="0.3">
      <c r="A382" s="49">
        <f t="shared" ref="A382:A417" si="36">A381+1</f>
        <v>486</v>
      </c>
      <c r="B382" s="51" t="s">
        <v>318</v>
      </c>
      <c r="C382" s="51"/>
      <c r="D382" s="51"/>
      <c r="E382" s="51"/>
      <c r="F382" s="51"/>
      <c r="G382" s="51"/>
      <c r="H382" s="51"/>
      <c r="I382" s="51">
        <v>5</v>
      </c>
      <c r="J382" s="51"/>
      <c r="K382" s="52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48"/>
    </row>
    <row r="383" spans="1:24" s="23" customFormat="1" ht="18.75" x14ac:dyDescent="0.3">
      <c r="A383" s="49">
        <f t="shared" si="36"/>
        <v>487</v>
      </c>
      <c r="B383" s="51" t="s">
        <v>319</v>
      </c>
      <c r="C383" s="51"/>
      <c r="D383" s="51"/>
      <c r="E383" s="51"/>
      <c r="F383" s="51"/>
      <c r="G383" s="51"/>
      <c r="H383" s="51"/>
      <c r="I383" s="51">
        <v>35</v>
      </c>
      <c r="J383" s="51"/>
      <c r="K383" s="52">
        <v>15</v>
      </c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48"/>
    </row>
    <row r="384" spans="1:24" s="23" customFormat="1" ht="18.75" x14ac:dyDescent="0.3">
      <c r="A384" s="49">
        <f>A383+1</f>
        <v>488</v>
      </c>
      <c r="B384" s="51" t="s">
        <v>320</v>
      </c>
      <c r="C384" s="51"/>
      <c r="D384" s="51"/>
      <c r="E384" s="51"/>
      <c r="F384" s="51"/>
      <c r="G384" s="51"/>
      <c r="H384" s="51"/>
      <c r="I384" s="51">
        <v>33</v>
      </c>
      <c r="J384" s="51"/>
      <c r="K384" s="52">
        <v>22</v>
      </c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48"/>
    </row>
    <row r="385" spans="1:24" s="23" customFormat="1" ht="18.75" x14ac:dyDescent="0.3">
      <c r="A385" s="49">
        <f t="shared" si="36"/>
        <v>489</v>
      </c>
      <c r="B385" s="51" t="s">
        <v>321</v>
      </c>
      <c r="C385" s="51"/>
      <c r="D385" s="51"/>
      <c r="E385" s="51"/>
      <c r="F385" s="51"/>
      <c r="G385" s="51"/>
      <c r="H385" s="51"/>
      <c r="I385" s="51">
        <v>18</v>
      </c>
      <c r="J385" s="51"/>
      <c r="K385" s="52">
        <v>8</v>
      </c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48"/>
    </row>
    <row r="386" spans="1:24" s="23" customFormat="1" ht="18.75" x14ac:dyDescent="0.3">
      <c r="A386" s="49">
        <f t="shared" si="36"/>
        <v>490</v>
      </c>
      <c r="B386" s="51" t="s">
        <v>322</v>
      </c>
      <c r="C386" s="51"/>
      <c r="D386" s="51"/>
      <c r="E386" s="51"/>
      <c r="F386" s="51"/>
      <c r="G386" s="51"/>
      <c r="H386" s="51"/>
      <c r="I386" s="51">
        <v>15</v>
      </c>
      <c r="J386" s="51"/>
      <c r="K386" s="52">
        <v>5</v>
      </c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48"/>
    </row>
    <row r="387" spans="1:24" s="23" customFormat="1" ht="18.75" x14ac:dyDescent="0.3">
      <c r="A387" s="49">
        <f>A386+1</f>
        <v>491</v>
      </c>
      <c r="B387" s="51" t="s">
        <v>323</v>
      </c>
      <c r="C387" s="51"/>
      <c r="D387" s="51"/>
      <c r="E387" s="51"/>
      <c r="F387" s="51"/>
      <c r="G387" s="51"/>
      <c r="H387" s="51"/>
      <c r="I387" s="51">
        <v>25</v>
      </c>
      <c r="J387" s="51"/>
      <c r="K387" s="52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48"/>
    </row>
    <row r="388" spans="1:24" s="23" customFormat="1" ht="18.75" x14ac:dyDescent="0.3">
      <c r="A388" s="49">
        <f t="shared" si="36"/>
        <v>492</v>
      </c>
      <c r="B388" s="51" t="s">
        <v>324</v>
      </c>
      <c r="C388" s="51"/>
      <c r="D388" s="51"/>
      <c r="E388" s="51">
        <v>20</v>
      </c>
      <c r="F388" s="51">
        <v>5</v>
      </c>
      <c r="G388" s="51"/>
      <c r="H388" s="51"/>
      <c r="I388" s="51">
        <v>40</v>
      </c>
      <c r="J388" s="51"/>
      <c r="K388" s="52">
        <v>10</v>
      </c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48"/>
    </row>
    <row r="389" spans="1:24" s="23" customFormat="1" ht="18.75" x14ac:dyDescent="0.3">
      <c r="A389" s="49">
        <f t="shared" si="36"/>
        <v>493</v>
      </c>
      <c r="B389" s="51" t="s">
        <v>325</v>
      </c>
      <c r="C389" s="51"/>
      <c r="D389" s="51"/>
      <c r="E389" s="51"/>
      <c r="F389" s="51"/>
      <c r="G389" s="51"/>
      <c r="H389" s="51"/>
      <c r="I389" s="51">
        <v>15</v>
      </c>
      <c r="J389" s="51"/>
      <c r="K389" s="52">
        <v>2</v>
      </c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48"/>
    </row>
    <row r="390" spans="1:24" s="23" customFormat="1" ht="37.5" x14ac:dyDescent="0.3">
      <c r="A390" s="49">
        <f t="shared" si="36"/>
        <v>494</v>
      </c>
      <c r="B390" s="53" t="s">
        <v>326</v>
      </c>
      <c r="C390" s="51">
        <v>2</v>
      </c>
      <c r="D390" s="51"/>
      <c r="E390" s="51">
        <v>58</v>
      </c>
      <c r="F390" s="51">
        <v>18</v>
      </c>
      <c r="G390" s="51"/>
      <c r="H390" s="51"/>
      <c r="I390" s="51">
        <v>42</v>
      </c>
      <c r="J390" s="51"/>
      <c r="K390" s="52">
        <v>15</v>
      </c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48"/>
    </row>
    <row r="391" spans="1:24" s="23" customFormat="1" ht="18.75" x14ac:dyDescent="0.3">
      <c r="A391" s="49">
        <f t="shared" si="36"/>
        <v>495</v>
      </c>
      <c r="B391" s="51" t="s">
        <v>327</v>
      </c>
      <c r="C391" s="51">
        <v>8</v>
      </c>
      <c r="D391" s="51"/>
      <c r="E391" s="51"/>
      <c r="F391" s="51"/>
      <c r="G391" s="51"/>
      <c r="H391" s="51"/>
      <c r="I391" s="51">
        <v>40</v>
      </c>
      <c r="J391" s="51"/>
      <c r="K391" s="52">
        <v>12</v>
      </c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48"/>
    </row>
    <row r="392" spans="1:24" s="23" customFormat="1" ht="18.75" x14ac:dyDescent="0.3">
      <c r="A392" s="49">
        <f t="shared" si="36"/>
        <v>496</v>
      </c>
      <c r="B392" s="51" t="s">
        <v>328</v>
      </c>
      <c r="C392" s="51"/>
      <c r="D392" s="51"/>
      <c r="E392" s="51"/>
      <c r="F392" s="51"/>
      <c r="G392" s="51"/>
      <c r="H392" s="51"/>
      <c r="I392" s="51">
        <v>45</v>
      </c>
      <c r="J392" s="51"/>
      <c r="K392" s="52">
        <v>7</v>
      </c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48"/>
    </row>
    <row r="393" spans="1:24" s="23" customFormat="1" ht="18.75" x14ac:dyDescent="0.3">
      <c r="A393" s="49">
        <f t="shared" si="36"/>
        <v>497</v>
      </c>
      <c r="B393" s="51" t="s">
        <v>329</v>
      </c>
      <c r="C393" s="51"/>
      <c r="D393" s="51"/>
      <c r="E393" s="51"/>
      <c r="F393" s="51"/>
      <c r="G393" s="51"/>
      <c r="H393" s="51"/>
      <c r="I393" s="51">
        <v>15</v>
      </c>
      <c r="J393" s="51"/>
      <c r="K393" s="52">
        <v>8</v>
      </c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48"/>
    </row>
    <row r="394" spans="1:24" s="23" customFormat="1" ht="18.75" x14ac:dyDescent="0.3">
      <c r="A394" s="49">
        <f t="shared" si="36"/>
        <v>498</v>
      </c>
      <c r="B394" s="51" t="s">
        <v>330</v>
      </c>
      <c r="C394" s="51"/>
      <c r="D394" s="51"/>
      <c r="E394" s="51">
        <v>10</v>
      </c>
      <c r="F394" s="51"/>
      <c r="G394" s="51"/>
      <c r="H394" s="51"/>
      <c r="I394" s="51">
        <v>25</v>
      </c>
      <c r="J394" s="51"/>
      <c r="K394" s="52">
        <v>20</v>
      </c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48"/>
    </row>
    <row r="395" spans="1:24" s="23" customFormat="1" ht="18.75" x14ac:dyDescent="0.3">
      <c r="A395" s="49">
        <f t="shared" si="36"/>
        <v>499</v>
      </c>
      <c r="B395" s="51" t="s">
        <v>331</v>
      </c>
      <c r="C395" s="51"/>
      <c r="D395" s="51"/>
      <c r="E395" s="51">
        <v>15</v>
      </c>
      <c r="F395" s="51"/>
      <c r="G395" s="51"/>
      <c r="H395" s="51"/>
      <c r="I395" s="51">
        <v>30</v>
      </c>
      <c r="J395" s="51"/>
      <c r="K395" s="52">
        <v>20</v>
      </c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48"/>
    </row>
    <row r="396" spans="1:24" s="23" customFormat="1" ht="18.75" x14ac:dyDescent="0.3">
      <c r="A396" s="49">
        <f t="shared" si="36"/>
        <v>500</v>
      </c>
      <c r="B396" s="51" t="s">
        <v>332</v>
      </c>
      <c r="C396" s="51"/>
      <c r="D396" s="51"/>
      <c r="E396" s="51">
        <v>2</v>
      </c>
      <c r="F396" s="51"/>
      <c r="G396" s="51"/>
      <c r="H396" s="51"/>
      <c r="I396" s="51">
        <v>20</v>
      </c>
      <c r="J396" s="51"/>
      <c r="K396" s="52">
        <v>2</v>
      </c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48"/>
    </row>
    <row r="397" spans="1:24" s="23" customFormat="1" ht="18.75" x14ac:dyDescent="0.3">
      <c r="A397" s="49">
        <f t="shared" si="36"/>
        <v>501</v>
      </c>
      <c r="B397" s="51" t="s">
        <v>333</v>
      </c>
      <c r="C397" s="51"/>
      <c r="D397" s="51"/>
      <c r="E397" s="51"/>
      <c r="F397" s="51"/>
      <c r="G397" s="51"/>
      <c r="H397" s="51"/>
      <c r="I397" s="51">
        <v>10</v>
      </c>
      <c r="J397" s="51"/>
      <c r="K397" s="52">
        <v>20</v>
      </c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48"/>
    </row>
    <row r="398" spans="1:24" s="23" customFormat="1" ht="18.75" x14ac:dyDescent="0.3">
      <c r="A398" s="49">
        <f t="shared" si="36"/>
        <v>502</v>
      </c>
      <c r="B398" s="54" t="s">
        <v>334</v>
      </c>
      <c r="C398" s="54"/>
      <c r="D398" s="54"/>
      <c r="E398" s="54"/>
      <c r="F398" s="54"/>
      <c r="G398" s="54"/>
      <c r="H398" s="54"/>
      <c r="I398" s="54">
        <v>20</v>
      </c>
      <c r="J398" s="54"/>
      <c r="K398" s="55">
        <v>40</v>
      </c>
      <c r="L398" s="54">
        <v>15</v>
      </c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48"/>
    </row>
    <row r="399" spans="1:24" s="23" customFormat="1" ht="18.75" x14ac:dyDescent="0.3">
      <c r="A399" s="49">
        <f t="shared" si="36"/>
        <v>503</v>
      </c>
      <c r="B399" s="51" t="s">
        <v>335</v>
      </c>
      <c r="C399" s="51"/>
      <c r="D399" s="51"/>
      <c r="E399" s="51">
        <v>25</v>
      </c>
      <c r="F399" s="51"/>
      <c r="G399" s="51"/>
      <c r="H399" s="51"/>
      <c r="I399" s="51">
        <v>25</v>
      </c>
      <c r="J399" s="51"/>
      <c r="K399" s="52">
        <v>30</v>
      </c>
      <c r="L399" s="51"/>
      <c r="M399" s="51"/>
      <c r="N399" s="51"/>
      <c r="O399" s="51"/>
      <c r="P399" s="51"/>
      <c r="Q399" s="51">
        <v>30</v>
      </c>
      <c r="R399" s="51"/>
      <c r="S399" s="51"/>
      <c r="T399" s="51"/>
      <c r="U399" s="51"/>
      <c r="V399" s="51"/>
      <c r="W399" s="51"/>
      <c r="X399" s="48"/>
    </row>
    <row r="400" spans="1:24" s="23" customFormat="1" ht="18.75" x14ac:dyDescent="0.3">
      <c r="A400" s="49">
        <f t="shared" si="36"/>
        <v>504</v>
      </c>
      <c r="B400" s="51" t="s">
        <v>336</v>
      </c>
      <c r="C400" s="51"/>
      <c r="D400" s="51"/>
      <c r="E400" s="51"/>
      <c r="F400" s="51"/>
      <c r="G400" s="51"/>
      <c r="H400" s="51"/>
      <c r="I400" s="51">
        <v>20</v>
      </c>
      <c r="J400" s="51"/>
      <c r="K400" s="52">
        <v>7</v>
      </c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48"/>
    </row>
    <row r="401" spans="1:24" s="23" customFormat="1" ht="18.75" x14ac:dyDescent="0.3">
      <c r="A401" s="49">
        <f t="shared" si="36"/>
        <v>505</v>
      </c>
      <c r="B401" s="51" t="s">
        <v>337</v>
      </c>
      <c r="C401" s="51"/>
      <c r="D401" s="51"/>
      <c r="E401" s="51">
        <v>3</v>
      </c>
      <c r="F401" s="51"/>
      <c r="G401" s="51"/>
      <c r="H401" s="51"/>
      <c r="I401" s="51">
        <v>36</v>
      </c>
      <c r="J401" s="51"/>
      <c r="K401" s="52">
        <v>9</v>
      </c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48"/>
    </row>
    <row r="402" spans="1:24" s="23" customFormat="1" ht="18.75" x14ac:dyDescent="0.3">
      <c r="A402" s="49">
        <f t="shared" si="36"/>
        <v>506</v>
      </c>
      <c r="B402" s="51" t="s">
        <v>338</v>
      </c>
      <c r="C402" s="51"/>
      <c r="D402" s="51"/>
      <c r="E402" s="51"/>
      <c r="F402" s="51"/>
      <c r="G402" s="51"/>
      <c r="H402" s="51"/>
      <c r="I402" s="51">
        <v>100</v>
      </c>
      <c r="J402" s="51"/>
      <c r="K402" s="52">
        <v>100</v>
      </c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48"/>
    </row>
    <row r="403" spans="1:24" s="23" customFormat="1" ht="18.75" x14ac:dyDescent="0.3">
      <c r="A403" s="49">
        <f t="shared" si="36"/>
        <v>507</v>
      </c>
      <c r="B403" s="51" t="s">
        <v>339</v>
      </c>
      <c r="C403" s="51"/>
      <c r="D403" s="51"/>
      <c r="E403" s="51"/>
      <c r="F403" s="51"/>
      <c r="G403" s="51"/>
      <c r="H403" s="51"/>
      <c r="I403" s="51">
        <v>50</v>
      </c>
      <c r="J403" s="51"/>
      <c r="K403" s="52">
        <v>3</v>
      </c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48"/>
    </row>
    <row r="404" spans="1:24" s="23" customFormat="1" ht="18.75" x14ac:dyDescent="0.3">
      <c r="A404" s="49">
        <f t="shared" si="36"/>
        <v>508</v>
      </c>
      <c r="B404" s="51" t="s">
        <v>340</v>
      </c>
      <c r="C404" s="51"/>
      <c r="D404" s="51"/>
      <c r="E404" s="51"/>
      <c r="F404" s="51"/>
      <c r="G404" s="51"/>
      <c r="H404" s="51"/>
      <c r="I404" s="51">
        <v>25</v>
      </c>
      <c r="J404" s="51"/>
      <c r="K404" s="52">
        <v>5</v>
      </c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48"/>
    </row>
    <row r="405" spans="1:24" s="23" customFormat="1" ht="18.75" x14ac:dyDescent="0.3">
      <c r="A405" s="49">
        <f t="shared" si="36"/>
        <v>509</v>
      </c>
      <c r="B405" s="51" t="s">
        <v>341</v>
      </c>
      <c r="C405" s="51"/>
      <c r="D405" s="51"/>
      <c r="E405" s="51">
        <v>1</v>
      </c>
      <c r="F405" s="51"/>
      <c r="G405" s="51"/>
      <c r="H405" s="51"/>
      <c r="I405" s="51">
        <v>45</v>
      </c>
      <c r="J405" s="51"/>
      <c r="K405" s="52">
        <v>15</v>
      </c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48"/>
    </row>
    <row r="406" spans="1:24" s="23" customFormat="1" ht="18.75" x14ac:dyDescent="0.3">
      <c r="A406" s="49">
        <f t="shared" si="36"/>
        <v>510</v>
      </c>
      <c r="B406" s="51" t="s">
        <v>342</v>
      </c>
      <c r="C406" s="51"/>
      <c r="D406" s="51"/>
      <c r="E406" s="51"/>
      <c r="F406" s="51"/>
      <c r="G406" s="51"/>
      <c r="H406" s="51"/>
      <c r="I406" s="51">
        <v>18</v>
      </c>
      <c r="J406" s="51"/>
      <c r="K406" s="52">
        <v>4</v>
      </c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48"/>
    </row>
    <row r="407" spans="1:24" s="23" customFormat="1" ht="18.75" x14ac:dyDescent="0.3">
      <c r="A407" s="49">
        <f t="shared" si="36"/>
        <v>511</v>
      </c>
      <c r="B407" s="51" t="s">
        <v>343</v>
      </c>
      <c r="C407" s="51"/>
      <c r="D407" s="51"/>
      <c r="E407" s="51"/>
      <c r="F407" s="51"/>
      <c r="G407" s="51"/>
      <c r="H407" s="51"/>
      <c r="I407" s="51">
        <v>10</v>
      </c>
      <c r="J407" s="51"/>
      <c r="K407" s="52">
        <v>6</v>
      </c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48"/>
    </row>
    <row r="408" spans="1:24" s="23" customFormat="1" ht="37.5" x14ac:dyDescent="0.3">
      <c r="A408" s="49">
        <f t="shared" si="36"/>
        <v>512</v>
      </c>
      <c r="B408" s="53" t="s">
        <v>344</v>
      </c>
      <c r="C408" s="51"/>
      <c r="D408" s="51"/>
      <c r="E408" s="51"/>
      <c r="F408" s="51"/>
      <c r="G408" s="51"/>
      <c r="H408" s="51"/>
      <c r="I408" s="51">
        <v>2</v>
      </c>
      <c r="J408" s="51"/>
      <c r="K408" s="52">
        <v>2</v>
      </c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48"/>
    </row>
    <row r="409" spans="1:24" s="23" customFormat="1" ht="37.5" x14ac:dyDescent="0.3">
      <c r="A409" s="49">
        <f t="shared" si="36"/>
        <v>513</v>
      </c>
      <c r="B409" s="53" t="s">
        <v>345</v>
      </c>
      <c r="C409" s="51"/>
      <c r="D409" s="51"/>
      <c r="E409" s="51"/>
      <c r="F409" s="51"/>
      <c r="G409" s="51"/>
      <c r="H409" s="51"/>
      <c r="I409" s="51">
        <v>16</v>
      </c>
      <c r="J409" s="51"/>
      <c r="K409" s="52">
        <v>10</v>
      </c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48"/>
    </row>
    <row r="410" spans="1:24" s="23" customFormat="1" ht="18.75" x14ac:dyDescent="0.3">
      <c r="A410" s="49">
        <f t="shared" si="36"/>
        <v>514</v>
      </c>
      <c r="B410" s="51" t="s">
        <v>346</v>
      </c>
      <c r="C410" s="51"/>
      <c r="D410" s="51"/>
      <c r="E410" s="51"/>
      <c r="F410" s="51"/>
      <c r="G410" s="51"/>
      <c r="H410" s="51"/>
      <c r="I410" s="51">
        <v>53</v>
      </c>
      <c r="J410" s="51"/>
      <c r="K410" s="52">
        <v>26</v>
      </c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48"/>
    </row>
    <row r="411" spans="1:24" s="23" customFormat="1" ht="18.75" x14ac:dyDescent="0.3">
      <c r="A411" s="49">
        <f t="shared" si="36"/>
        <v>515</v>
      </c>
      <c r="B411" s="51" t="s">
        <v>347</v>
      </c>
      <c r="C411" s="51"/>
      <c r="D411" s="51"/>
      <c r="E411" s="51">
        <v>3</v>
      </c>
      <c r="F411" s="51"/>
      <c r="G411" s="51"/>
      <c r="H411" s="51"/>
      <c r="I411" s="51">
        <v>30</v>
      </c>
      <c r="J411" s="51"/>
      <c r="K411" s="52">
        <v>5</v>
      </c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48"/>
    </row>
    <row r="412" spans="1:24" s="23" customFormat="1" ht="18.75" x14ac:dyDescent="0.3">
      <c r="A412" s="49">
        <f t="shared" si="36"/>
        <v>516</v>
      </c>
      <c r="B412" s="51" t="s">
        <v>348</v>
      </c>
      <c r="C412" s="51">
        <v>2</v>
      </c>
      <c r="D412" s="51"/>
      <c r="E412" s="51"/>
      <c r="F412" s="51"/>
      <c r="G412" s="51"/>
      <c r="H412" s="51"/>
      <c r="I412" s="51">
        <v>110</v>
      </c>
      <c r="J412" s="51"/>
      <c r="K412" s="52">
        <v>110</v>
      </c>
      <c r="L412" s="51">
        <v>20</v>
      </c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48"/>
    </row>
    <row r="413" spans="1:24" s="23" customFormat="1" ht="37.5" x14ac:dyDescent="0.3">
      <c r="A413" s="49">
        <f t="shared" si="36"/>
        <v>517</v>
      </c>
      <c r="B413" s="53" t="s">
        <v>349</v>
      </c>
      <c r="C413" s="51"/>
      <c r="D413" s="51"/>
      <c r="E413" s="51">
        <v>80</v>
      </c>
      <c r="F413" s="51">
        <v>50</v>
      </c>
      <c r="G413" s="51"/>
      <c r="H413" s="51"/>
      <c r="I413" s="51">
        <v>25</v>
      </c>
      <c r="J413" s="51"/>
      <c r="K413" s="52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48"/>
    </row>
    <row r="414" spans="1:24" s="23" customFormat="1" ht="18.75" x14ac:dyDescent="0.3">
      <c r="A414" s="49">
        <f t="shared" si="36"/>
        <v>518</v>
      </c>
      <c r="B414" s="51" t="s">
        <v>350</v>
      </c>
      <c r="C414" s="51"/>
      <c r="D414" s="51"/>
      <c r="E414" s="51"/>
      <c r="F414" s="51"/>
      <c r="G414" s="51"/>
      <c r="H414" s="51"/>
      <c r="I414" s="51">
        <v>10</v>
      </c>
      <c r="J414" s="51"/>
      <c r="K414" s="52">
        <v>4</v>
      </c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48"/>
    </row>
    <row r="415" spans="1:24" s="23" customFormat="1" ht="18.75" x14ac:dyDescent="0.3">
      <c r="A415" s="49">
        <f t="shared" si="36"/>
        <v>519</v>
      </c>
      <c r="B415" s="51" t="s">
        <v>351</v>
      </c>
      <c r="C415" s="51"/>
      <c r="D415" s="51"/>
      <c r="E415" s="51"/>
      <c r="F415" s="51"/>
      <c r="G415" s="51"/>
      <c r="H415" s="51"/>
      <c r="I415" s="51">
        <v>15</v>
      </c>
      <c r="J415" s="51"/>
      <c r="K415" s="52">
        <v>10</v>
      </c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48"/>
    </row>
    <row r="416" spans="1:24" s="23" customFormat="1" ht="18.75" x14ac:dyDescent="0.3">
      <c r="A416" s="49">
        <f t="shared" si="36"/>
        <v>520</v>
      </c>
      <c r="B416" s="51" t="s">
        <v>352</v>
      </c>
      <c r="C416" s="51"/>
      <c r="D416" s="51"/>
      <c r="E416" s="51">
        <v>8</v>
      </c>
      <c r="F416" s="51"/>
      <c r="G416" s="51"/>
      <c r="H416" s="51"/>
      <c r="I416" s="51">
        <v>20</v>
      </c>
      <c r="J416" s="51"/>
      <c r="K416" s="52">
        <v>5</v>
      </c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48"/>
    </row>
    <row r="417" spans="1:32" s="23" customFormat="1" ht="18.75" x14ac:dyDescent="0.3">
      <c r="A417" s="49">
        <f t="shared" si="36"/>
        <v>521</v>
      </c>
      <c r="B417" s="51" t="s">
        <v>353</v>
      </c>
      <c r="C417" s="51"/>
      <c r="D417" s="51"/>
      <c r="E417" s="51">
        <v>8</v>
      </c>
      <c r="F417" s="51"/>
      <c r="G417" s="51"/>
      <c r="H417" s="51"/>
      <c r="I417" s="51">
        <v>30</v>
      </c>
      <c r="J417" s="51"/>
      <c r="K417" s="52">
        <v>9</v>
      </c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48"/>
    </row>
    <row r="418" spans="1:32" s="23" customFormat="1" ht="18.75" x14ac:dyDescent="0.3">
      <c r="A418" s="49">
        <v>522</v>
      </c>
      <c r="B418" s="51" t="s">
        <v>354</v>
      </c>
      <c r="C418" s="51"/>
      <c r="D418" s="51"/>
      <c r="E418" s="51"/>
      <c r="F418" s="51"/>
      <c r="G418" s="51"/>
      <c r="H418" s="51"/>
      <c r="I418" s="51">
        <v>10</v>
      </c>
      <c r="J418" s="51"/>
      <c r="K418" s="52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48"/>
    </row>
    <row r="419" spans="1:32" s="23" customFormat="1" ht="18.75" x14ac:dyDescent="0.3">
      <c r="A419" s="49">
        <v>523</v>
      </c>
      <c r="B419" s="51" t="s">
        <v>355</v>
      </c>
      <c r="C419" s="51"/>
      <c r="D419" s="51"/>
      <c r="E419" s="51"/>
      <c r="F419" s="51"/>
      <c r="G419" s="51"/>
      <c r="H419" s="51"/>
      <c r="I419" s="51">
        <v>110</v>
      </c>
      <c r="J419" s="51"/>
      <c r="K419" s="52">
        <v>20</v>
      </c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48"/>
    </row>
    <row r="420" spans="1:32" s="23" customFormat="1" ht="18.75" x14ac:dyDescent="0.3">
      <c r="A420" s="49"/>
      <c r="B420" s="51" t="s">
        <v>40</v>
      </c>
      <c r="C420" s="51">
        <f>SUM(C380:C419)</f>
        <v>12</v>
      </c>
      <c r="D420" s="57" t="s">
        <v>91</v>
      </c>
      <c r="E420" s="51">
        <f>SUM(E380:E419)</f>
        <v>233</v>
      </c>
      <c r="F420" s="51">
        <f>SUM(F380:F419)</f>
        <v>73</v>
      </c>
      <c r="G420" s="57" t="s">
        <v>91</v>
      </c>
      <c r="H420" s="57" t="s">
        <v>91</v>
      </c>
      <c r="I420" s="51">
        <f>SUM(I380:I419)</f>
        <v>1215</v>
      </c>
      <c r="J420" s="57" t="s">
        <v>91</v>
      </c>
      <c r="K420" s="51">
        <f>SUM(K380:K419)</f>
        <v>601</v>
      </c>
      <c r="L420" s="51">
        <f>SUM(L380:L419)</f>
        <v>35</v>
      </c>
      <c r="M420" s="57" t="s">
        <v>91</v>
      </c>
      <c r="N420" s="57" t="s">
        <v>91</v>
      </c>
      <c r="O420" s="57" t="s">
        <v>91</v>
      </c>
      <c r="P420" s="57" t="s">
        <v>91</v>
      </c>
      <c r="Q420" s="51">
        <f>SUM(Q380:Q419)</f>
        <v>30</v>
      </c>
      <c r="R420" s="57" t="s">
        <v>91</v>
      </c>
      <c r="S420" s="57" t="s">
        <v>91</v>
      </c>
      <c r="T420" s="57" t="s">
        <v>91</v>
      </c>
      <c r="U420" s="57" t="s">
        <v>91</v>
      </c>
      <c r="V420" s="57" t="s">
        <v>91</v>
      </c>
      <c r="W420" s="57" t="s">
        <v>91</v>
      </c>
      <c r="X420" s="57" t="s">
        <v>91</v>
      </c>
    </row>
    <row r="421" spans="1:32" s="23" customFormat="1" ht="18.75" x14ac:dyDescent="0.3">
      <c r="A421" s="49"/>
      <c r="B421" s="51" t="s">
        <v>41</v>
      </c>
      <c r="C421" s="51">
        <f>C420+C379+C367</f>
        <v>12</v>
      </c>
      <c r="D421" s="57" t="s">
        <v>91</v>
      </c>
      <c r="E421" s="51">
        <f>E420+E379+E367</f>
        <v>233</v>
      </c>
      <c r="F421" s="51">
        <f>F420+F379+F367</f>
        <v>73</v>
      </c>
      <c r="G421" s="57" t="s">
        <v>91</v>
      </c>
      <c r="H421" s="57" t="s">
        <v>91</v>
      </c>
      <c r="I421" s="51">
        <f>I420+I379+I367</f>
        <v>1735</v>
      </c>
      <c r="J421" s="57" t="s">
        <v>91</v>
      </c>
      <c r="K421" s="51">
        <f>K420+K379+K367</f>
        <v>713</v>
      </c>
      <c r="L421" s="51">
        <f>L420+L379+L367</f>
        <v>35</v>
      </c>
      <c r="M421" s="57" t="s">
        <v>91</v>
      </c>
      <c r="N421" s="57" t="s">
        <v>91</v>
      </c>
      <c r="O421" s="57" t="s">
        <v>91</v>
      </c>
      <c r="P421" s="57" t="s">
        <v>91</v>
      </c>
      <c r="Q421" s="51">
        <f>Q420+Q379+Q367</f>
        <v>30</v>
      </c>
      <c r="R421" s="57" t="s">
        <v>91</v>
      </c>
      <c r="S421" s="57" t="s">
        <v>91</v>
      </c>
      <c r="T421" s="57" t="s">
        <v>91</v>
      </c>
      <c r="U421" s="57" t="s">
        <v>91</v>
      </c>
      <c r="V421" s="57" t="s">
        <v>91</v>
      </c>
      <c r="W421" s="57" t="s">
        <v>91</v>
      </c>
      <c r="X421" s="57" t="s">
        <v>91</v>
      </c>
    </row>
    <row r="422" spans="1:32" s="11" customFormat="1" ht="18.75" x14ac:dyDescent="0.3">
      <c r="A422" s="71"/>
      <c r="B422" s="72" t="s">
        <v>63</v>
      </c>
      <c r="C422" s="73">
        <f t="shared" ref="C422:X422" si="37">C33+C66+C151+C178+C252+C367</f>
        <v>40</v>
      </c>
      <c r="D422" s="73">
        <f t="shared" si="37"/>
        <v>0</v>
      </c>
      <c r="E422" s="73">
        <f t="shared" si="37"/>
        <v>14</v>
      </c>
      <c r="F422" s="73">
        <f t="shared" si="37"/>
        <v>4</v>
      </c>
      <c r="G422" s="73">
        <f t="shared" si="37"/>
        <v>4</v>
      </c>
      <c r="H422" s="73">
        <f t="shared" si="37"/>
        <v>4</v>
      </c>
      <c r="I422" s="73">
        <f t="shared" si="37"/>
        <v>717</v>
      </c>
      <c r="J422" s="73">
        <f t="shared" si="37"/>
        <v>0</v>
      </c>
      <c r="K422" s="73">
        <f t="shared" si="37"/>
        <v>361</v>
      </c>
      <c r="L422" s="73">
        <f t="shared" si="37"/>
        <v>0</v>
      </c>
      <c r="M422" s="73">
        <f t="shared" si="37"/>
        <v>0</v>
      </c>
      <c r="N422" s="73">
        <f t="shared" si="37"/>
        <v>0</v>
      </c>
      <c r="O422" s="73">
        <f t="shared" si="37"/>
        <v>0</v>
      </c>
      <c r="P422" s="73">
        <f t="shared" si="37"/>
        <v>0</v>
      </c>
      <c r="Q422" s="73">
        <f t="shared" si="37"/>
        <v>66</v>
      </c>
      <c r="R422" s="73">
        <f t="shared" si="37"/>
        <v>0</v>
      </c>
      <c r="S422" s="73">
        <f t="shared" si="37"/>
        <v>0</v>
      </c>
      <c r="T422" s="73">
        <f t="shared" si="37"/>
        <v>0</v>
      </c>
      <c r="U422" s="73">
        <f t="shared" si="37"/>
        <v>28</v>
      </c>
      <c r="V422" s="73">
        <f t="shared" si="37"/>
        <v>0</v>
      </c>
      <c r="W422" s="73">
        <f t="shared" si="37"/>
        <v>0</v>
      </c>
      <c r="X422" s="73">
        <f t="shared" si="37"/>
        <v>0</v>
      </c>
      <c r="Y422" s="15"/>
    </row>
    <row r="423" spans="1:32" s="15" customFormat="1" ht="18.75" x14ac:dyDescent="0.3">
      <c r="A423" s="34"/>
      <c r="B423" s="74" t="s">
        <v>111</v>
      </c>
      <c r="C423" s="75">
        <f>C82+C163+C193+C267+C379+C93</f>
        <v>4</v>
      </c>
      <c r="D423" s="75">
        <f t="shared" ref="D423:X423" si="38">D82+D163+D193+D267+D379+D93</f>
        <v>0</v>
      </c>
      <c r="E423" s="75">
        <f t="shared" si="38"/>
        <v>12</v>
      </c>
      <c r="F423" s="75">
        <f t="shared" si="38"/>
        <v>0</v>
      </c>
      <c r="G423" s="75">
        <f t="shared" si="38"/>
        <v>0</v>
      </c>
      <c r="H423" s="75">
        <f t="shared" si="38"/>
        <v>0</v>
      </c>
      <c r="I423" s="75">
        <f t="shared" si="38"/>
        <v>1073</v>
      </c>
      <c r="J423" s="75">
        <f t="shared" si="38"/>
        <v>0</v>
      </c>
      <c r="K423" s="75">
        <f t="shared" si="38"/>
        <v>317</v>
      </c>
      <c r="L423" s="75">
        <f t="shared" si="38"/>
        <v>0</v>
      </c>
      <c r="M423" s="75">
        <f t="shared" si="38"/>
        <v>0</v>
      </c>
      <c r="N423" s="75">
        <f t="shared" si="38"/>
        <v>0</v>
      </c>
      <c r="O423" s="75">
        <f t="shared" si="38"/>
        <v>0</v>
      </c>
      <c r="P423" s="75">
        <f t="shared" si="38"/>
        <v>0</v>
      </c>
      <c r="Q423" s="75">
        <f t="shared" si="38"/>
        <v>31</v>
      </c>
      <c r="R423" s="75">
        <f t="shared" si="38"/>
        <v>0</v>
      </c>
      <c r="S423" s="75">
        <f t="shared" si="38"/>
        <v>23</v>
      </c>
      <c r="T423" s="75">
        <f t="shared" si="38"/>
        <v>0</v>
      </c>
      <c r="U423" s="75">
        <f t="shared" si="38"/>
        <v>32</v>
      </c>
      <c r="V423" s="75">
        <f t="shared" si="38"/>
        <v>0</v>
      </c>
      <c r="W423" s="75">
        <f t="shared" si="38"/>
        <v>0</v>
      </c>
      <c r="X423" s="75">
        <f t="shared" si="38"/>
        <v>0</v>
      </c>
    </row>
    <row r="424" spans="1:32" s="15" customFormat="1" ht="18.75" x14ac:dyDescent="0.3">
      <c r="A424" s="34"/>
      <c r="B424" s="74" t="s">
        <v>233</v>
      </c>
      <c r="C424" s="75">
        <f>C195+C269</f>
        <v>0</v>
      </c>
      <c r="D424" s="75">
        <f t="shared" ref="D424:X424" si="39">D195+D269</f>
        <v>0</v>
      </c>
      <c r="E424" s="75">
        <f t="shared" si="39"/>
        <v>0</v>
      </c>
      <c r="F424" s="75">
        <f t="shared" si="39"/>
        <v>0</v>
      </c>
      <c r="G424" s="75">
        <f t="shared" si="39"/>
        <v>0</v>
      </c>
      <c r="H424" s="75">
        <f t="shared" si="39"/>
        <v>0</v>
      </c>
      <c r="I424" s="75">
        <f t="shared" si="39"/>
        <v>90</v>
      </c>
      <c r="J424" s="75">
        <f t="shared" si="39"/>
        <v>0</v>
      </c>
      <c r="K424" s="75">
        <f t="shared" si="39"/>
        <v>15</v>
      </c>
      <c r="L424" s="75">
        <f t="shared" si="39"/>
        <v>0</v>
      </c>
      <c r="M424" s="75">
        <f t="shared" si="39"/>
        <v>0</v>
      </c>
      <c r="N424" s="75">
        <f t="shared" si="39"/>
        <v>0</v>
      </c>
      <c r="O424" s="75">
        <f t="shared" si="39"/>
        <v>0</v>
      </c>
      <c r="P424" s="75">
        <f t="shared" si="39"/>
        <v>0</v>
      </c>
      <c r="Q424" s="75">
        <f t="shared" si="39"/>
        <v>10</v>
      </c>
      <c r="R424" s="75">
        <f t="shared" si="39"/>
        <v>0</v>
      </c>
      <c r="S424" s="75">
        <f t="shared" si="39"/>
        <v>0</v>
      </c>
      <c r="T424" s="75">
        <f t="shared" si="39"/>
        <v>0</v>
      </c>
      <c r="U424" s="75">
        <f t="shared" si="39"/>
        <v>0</v>
      </c>
      <c r="V424" s="75">
        <f t="shared" si="39"/>
        <v>0</v>
      </c>
      <c r="W424" s="75">
        <f t="shared" si="39"/>
        <v>0</v>
      </c>
      <c r="X424" s="75">
        <f t="shared" si="39"/>
        <v>0</v>
      </c>
    </row>
    <row r="425" spans="1:32" s="15" customFormat="1" ht="18.75" x14ac:dyDescent="0.3">
      <c r="A425" s="34"/>
      <c r="B425" s="74" t="s">
        <v>234</v>
      </c>
      <c r="C425" s="75">
        <f>C165+C197</f>
        <v>0</v>
      </c>
      <c r="D425" s="75">
        <f t="shared" ref="D425:X425" si="40">D165+D197</f>
        <v>0</v>
      </c>
      <c r="E425" s="75">
        <f t="shared" si="40"/>
        <v>0</v>
      </c>
      <c r="F425" s="75">
        <f t="shared" si="40"/>
        <v>0</v>
      </c>
      <c r="G425" s="75">
        <f t="shared" si="40"/>
        <v>0</v>
      </c>
      <c r="H425" s="75">
        <f t="shared" si="40"/>
        <v>0</v>
      </c>
      <c r="I425" s="75">
        <f t="shared" si="40"/>
        <v>29</v>
      </c>
      <c r="J425" s="75">
        <f t="shared" si="40"/>
        <v>0</v>
      </c>
      <c r="K425" s="75">
        <f t="shared" si="40"/>
        <v>19</v>
      </c>
      <c r="L425" s="75">
        <f t="shared" si="40"/>
        <v>0</v>
      </c>
      <c r="M425" s="75">
        <f t="shared" si="40"/>
        <v>0</v>
      </c>
      <c r="N425" s="75">
        <f t="shared" si="40"/>
        <v>0</v>
      </c>
      <c r="O425" s="75">
        <f t="shared" si="40"/>
        <v>0</v>
      </c>
      <c r="P425" s="75">
        <f t="shared" si="40"/>
        <v>0</v>
      </c>
      <c r="Q425" s="75">
        <f t="shared" si="40"/>
        <v>0</v>
      </c>
      <c r="R425" s="75">
        <f t="shared" si="40"/>
        <v>0</v>
      </c>
      <c r="S425" s="75">
        <f t="shared" si="40"/>
        <v>0</v>
      </c>
      <c r="T425" s="75">
        <f t="shared" si="40"/>
        <v>0</v>
      </c>
      <c r="U425" s="75">
        <f t="shared" si="40"/>
        <v>0</v>
      </c>
      <c r="V425" s="75">
        <f t="shared" si="40"/>
        <v>0</v>
      </c>
      <c r="W425" s="75">
        <f t="shared" si="40"/>
        <v>0</v>
      </c>
      <c r="X425" s="75">
        <f t="shared" si="40"/>
        <v>0</v>
      </c>
    </row>
    <row r="426" spans="1:32" s="15" customFormat="1" ht="18.75" x14ac:dyDescent="0.3">
      <c r="A426" s="34"/>
      <c r="B426" s="74" t="s">
        <v>42</v>
      </c>
      <c r="C426" s="74">
        <f>C51+C89+C248+C260+C341+C420+C144</f>
        <v>394</v>
      </c>
      <c r="D426" s="74">
        <f t="shared" ref="D426:X426" si="41">D51+D89+D248+D260+D341+D420+D144</f>
        <v>21</v>
      </c>
      <c r="E426" s="74">
        <f t="shared" si="41"/>
        <v>299</v>
      </c>
      <c r="F426" s="74">
        <f t="shared" si="41"/>
        <v>96</v>
      </c>
      <c r="G426" s="74">
        <f t="shared" si="41"/>
        <v>18</v>
      </c>
      <c r="H426" s="74">
        <f t="shared" si="41"/>
        <v>0</v>
      </c>
      <c r="I426" s="74">
        <f t="shared" si="41"/>
        <v>4839</v>
      </c>
      <c r="J426" s="74">
        <f t="shared" si="41"/>
        <v>8</v>
      </c>
      <c r="K426" s="74">
        <f t="shared" si="41"/>
        <v>1610</v>
      </c>
      <c r="L426" s="74">
        <f t="shared" si="41"/>
        <v>52</v>
      </c>
      <c r="M426" s="74">
        <f t="shared" si="41"/>
        <v>23</v>
      </c>
      <c r="N426" s="74">
        <f t="shared" si="41"/>
        <v>0</v>
      </c>
      <c r="O426" s="74">
        <f t="shared" si="41"/>
        <v>10</v>
      </c>
      <c r="P426" s="74">
        <f t="shared" si="41"/>
        <v>0</v>
      </c>
      <c r="Q426" s="74">
        <f t="shared" si="41"/>
        <v>262</v>
      </c>
      <c r="R426" s="74">
        <f t="shared" si="41"/>
        <v>0</v>
      </c>
      <c r="S426" s="74">
        <f t="shared" si="41"/>
        <v>21</v>
      </c>
      <c r="T426" s="74">
        <f t="shared" si="41"/>
        <v>0</v>
      </c>
      <c r="U426" s="74">
        <f t="shared" si="41"/>
        <v>151</v>
      </c>
      <c r="V426" s="74">
        <f t="shared" si="41"/>
        <v>0</v>
      </c>
      <c r="W426" s="74">
        <f t="shared" si="41"/>
        <v>10</v>
      </c>
      <c r="X426" s="74">
        <f t="shared" si="41"/>
        <v>0</v>
      </c>
      <c r="Y426" s="18"/>
      <c r="AC426" s="17"/>
      <c r="AD426" s="17"/>
      <c r="AE426" s="17"/>
      <c r="AF426" s="17"/>
    </row>
    <row r="427" spans="1:32" s="18" customFormat="1" ht="18.75" x14ac:dyDescent="0.3">
      <c r="A427" s="34"/>
      <c r="B427" s="74" t="s">
        <v>43</v>
      </c>
      <c r="C427" s="74">
        <f>C422+C423+C425+C424+C426</f>
        <v>438</v>
      </c>
      <c r="D427" s="74">
        <f t="shared" ref="D427:X427" si="42">D422+D423+D425+D424+D426</f>
        <v>21</v>
      </c>
      <c r="E427" s="74">
        <f t="shared" si="42"/>
        <v>325</v>
      </c>
      <c r="F427" s="74">
        <f t="shared" si="42"/>
        <v>100</v>
      </c>
      <c r="G427" s="74">
        <f t="shared" si="42"/>
        <v>22</v>
      </c>
      <c r="H427" s="74">
        <f t="shared" si="42"/>
        <v>4</v>
      </c>
      <c r="I427" s="74">
        <f t="shared" si="42"/>
        <v>6748</v>
      </c>
      <c r="J427" s="74">
        <f t="shared" si="42"/>
        <v>8</v>
      </c>
      <c r="K427" s="74">
        <f t="shared" si="42"/>
        <v>2322</v>
      </c>
      <c r="L427" s="74">
        <f t="shared" si="42"/>
        <v>52</v>
      </c>
      <c r="M427" s="74">
        <f t="shared" si="42"/>
        <v>23</v>
      </c>
      <c r="N427" s="74">
        <f t="shared" si="42"/>
        <v>0</v>
      </c>
      <c r="O427" s="74">
        <f t="shared" si="42"/>
        <v>10</v>
      </c>
      <c r="P427" s="74">
        <f t="shared" si="42"/>
        <v>0</v>
      </c>
      <c r="Q427" s="74">
        <f t="shared" si="42"/>
        <v>369</v>
      </c>
      <c r="R427" s="74">
        <f t="shared" si="42"/>
        <v>0</v>
      </c>
      <c r="S427" s="74">
        <f t="shared" si="42"/>
        <v>44</v>
      </c>
      <c r="T427" s="74">
        <f t="shared" si="42"/>
        <v>0</v>
      </c>
      <c r="U427" s="74">
        <f t="shared" si="42"/>
        <v>211</v>
      </c>
      <c r="V427" s="74">
        <f t="shared" si="42"/>
        <v>0</v>
      </c>
      <c r="W427" s="74">
        <f t="shared" si="42"/>
        <v>10</v>
      </c>
      <c r="X427" s="74">
        <f t="shared" si="42"/>
        <v>0</v>
      </c>
      <c r="Y427"/>
    </row>
    <row r="428" spans="1:32" ht="18.75" x14ac:dyDescent="0.3">
      <c r="A428" s="28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</row>
    <row r="429" spans="1:32" ht="112.5" customHeight="1" x14ac:dyDescent="0.3">
      <c r="A429" s="21"/>
      <c r="B429" s="29" t="s">
        <v>296</v>
      </c>
      <c r="C429" s="30"/>
      <c r="D429" s="30"/>
      <c r="E429" s="31"/>
      <c r="F429" s="31"/>
      <c r="G429" s="31"/>
      <c r="H429" s="16"/>
      <c r="I429" s="16"/>
      <c r="J429" s="16"/>
      <c r="K429" s="16"/>
      <c r="L429" s="16"/>
      <c r="M429" s="13"/>
      <c r="N429" s="13"/>
      <c r="O429" s="95" t="s">
        <v>297</v>
      </c>
      <c r="P429" s="95"/>
      <c r="Q429" s="95"/>
      <c r="R429" s="95"/>
      <c r="S429" s="95"/>
      <c r="T429" s="95"/>
      <c r="U429" s="95"/>
      <c r="V429" s="95"/>
      <c r="W429" s="95"/>
      <c r="X429" s="19"/>
    </row>
    <row r="430" spans="1:32" x14ac:dyDescent="0.25">
      <c r="A430" s="25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</row>
    <row r="431" spans="1:32" ht="18.75" x14ac:dyDescent="0.3">
      <c r="A431" s="25"/>
      <c r="B431" s="1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>
        <f t="shared" ref="X431" si="43">X422+X423+X424+X425+X426</f>
        <v>0</v>
      </c>
    </row>
    <row r="432" spans="1:32" x14ac:dyDescent="0.25">
      <c r="A432" s="25"/>
      <c r="B432" s="18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</row>
    <row r="433" spans="1:24" x14ac:dyDescent="0.25">
      <c r="A433" s="25"/>
      <c r="B433" s="18"/>
      <c r="C433" s="18">
        <f>C50</f>
        <v>0</v>
      </c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</row>
    <row r="434" spans="1:24" x14ac:dyDescent="0.25">
      <c r="A434" s="25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</row>
    <row r="435" spans="1:24" x14ac:dyDescent="0.25">
      <c r="A435" s="25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</row>
    <row r="436" spans="1:24" x14ac:dyDescent="0.25">
      <c r="A436" s="25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</row>
    <row r="437" spans="1:24" x14ac:dyDescent="0.25">
      <c r="A437" s="25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</row>
    <row r="438" spans="1:24" x14ac:dyDescent="0.25">
      <c r="A438" s="25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</row>
    <row r="439" spans="1:24" x14ac:dyDescent="0.25">
      <c r="A439" s="25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</row>
    <row r="441" spans="1:24" x14ac:dyDescent="0.25"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</row>
    <row r="442" spans="1:24" x14ac:dyDescent="0.25"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</row>
  </sheetData>
  <mergeCells count="56">
    <mergeCell ref="C21:D21"/>
    <mergeCell ref="G21:G22"/>
    <mergeCell ref="C20:F20"/>
    <mergeCell ref="K20:L20"/>
    <mergeCell ref="S20:T20"/>
    <mergeCell ref="B16:W16"/>
    <mergeCell ref="B11:X11"/>
    <mergeCell ref="B12:X12"/>
    <mergeCell ref="B13:X13"/>
    <mergeCell ref="B14:X14"/>
    <mergeCell ref="B15:X15"/>
    <mergeCell ref="A91:W91"/>
    <mergeCell ref="A53:W53"/>
    <mergeCell ref="A24:W24"/>
    <mergeCell ref="E21:F21"/>
    <mergeCell ref="O429:W429"/>
    <mergeCell ref="A167:W167"/>
    <mergeCell ref="A146:W146"/>
    <mergeCell ref="A343:W343"/>
    <mergeCell ref="A262:W262"/>
    <mergeCell ref="B250:X250"/>
    <mergeCell ref="A362:W362"/>
    <mergeCell ref="A20:A22"/>
    <mergeCell ref="H21:H22"/>
    <mergeCell ref="S21:S22"/>
    <mergeCell ref="T21:T22"/>
    <mergeCell ref="V21:V22"/>
    <mergeCell ref="Y22:Y23"/>
    <mergeCell ref="M20:N20"/>
    <mergeCell ref="M21:M22"/>
    <mergeCell ref="N21:N22"/>
    <mergeCell ref="Q20:R20"/>
    <mergeCell ref="Q21:Q22"/>
    <mergeCell ref="R21:R22"/>
    <mergeCell ref="U20:V20"/>
    <mergeCell ref="U21:U22"/>
    <mergeCell ref="O20:P20"/>
    <mergeCell ref="O21:O22"/>
    <mergeCell ref="P21:P22"/>
    <mergeCell ref="X21:X22"/>
    <mergeCell ref="M1:U1"/>
    <mergeCell ref="M2:U2"/>
    <mergeCell ref="M3:U3"/>
    <mergeCell ref="O4:U4"/>
    <mergeCell ref="W20:X20"/>
    <mergeCell ref="A10:W10"/>
    <mergeCell ref="A17:W17"/>
    <mergeCell ref="B20:B22"/>
    <mergeCell ref="K21:K22"/>
    <mergeCell ref="L21:L22"/>
    <mergeCell ref="J21:J22"/>
    <mergeCell ref="I21:I22"/>
    <mergeCell ref="G20:H20"/>
    <mergeCell ref="I20:J20"/>
    <mergeCell ref="A18:W18"/>
    <mergeCell ref="W21:W22"/>
  </mergeCells>
  <phoneticPr fontId="0" type="noConversion"/>
  <pageMargins left="0.78740157480314965" right="0.19685039370078741" top="0.59055118110236227" bottom="0.39370078740157483" header="0.31496062992125984" footer="0.39370078740157483"/>
  <pageSetup paperSize="9" scale="49" firstPageNumber="0" fitToHeight="100" orientation="landscape" r:id="rId1"/>
  <headerFooter differentFirst="1" scaleWithDoc="0" alignWithMargins="0">
    <oddHeader>&amp;C&amp;"Times New Roman,обычный"&amp;P</oddHeader>
    <oddFooter xml:space="preserve">&amp;C
</oddFooter>
  </headerFooter>
  <rowBreaks count="4" manualBreakCount="4">
    <brk id="146" max="25" man="1"/>
    <brk id="162" max="25" man="1"/>
    <brk id="169" max="26" man="1"/>
    <brk id="33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</vt:lpstr>
      <vt:lpstr>ПЛ!Заголовки_для_печати</vt:lpstr>
      <vt:lpstr>ПЛ!Область_печати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k12-1</dc:creator>
  <cp:lastModifiedBy>Ульвак Марина Вікторівна</cp:lastModifiedBy>
  <cp:lastPrinted>2023-10-23T09:09:54Z</cp:lastPrinted>
  <dcterms:created xsi:type="dcterms:W3CDTF">2013-03-15T07:38:15Z</dcterms:created>
  <dcterms:modified xsi:type="dcterms:W3CDTF">2023-11-23T07:24:27Z</dcterms:modified>
</cp:coreProperties>
</file>